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500" windowWidth="25700" windowHeight="16900" tabRatio="500" firstSheet="0" activeTab="0" autoFilterDateGrouping="1"/>
  </bookViews>
  <sheets>
    <sheet xmlns:r="http://schemas.openxmlformats.org/officeDocument/2006/relationships" name="Cover" sheetId="1" state="visible" r:id="rId1"/>
    <sheet xmlns:r="http://schemas.openxmlformats.org/officeDocument/2006/relationships" name="Assumptions" sheetId="2" state="visible" r:id="rId2"/>
    <sheet xmlns:r="http://schemas.openxmlformats.org/officeDocument/2006/relationships" name="P&amp;L Budget" sheetId="3" state="visible" r:id="rId3"/>
    <sheet xmlns:r="http://schemas.openxmlformats.org/officeDocument/2006/relationships" name="Headcount" sheetId="4" state="visible" r:id="rId4"/>
    <sheet xmlns:r="http://schemas.openxmlformats.org/officeDocument/2006/relationships" name="Actuals vs Budget" sheetId="5" state="visible" r:id="rId5"/>
    <sheet xmlns:r="http://schemas.openxmlformats.org/officeDocument/2006/relationships" name="Dashboard" sheetId="6" state="visible" r:id="rId6"/>
  </sheets>
  <definedNames>
    <definedName name="_xlnm.Print_Titles" localSheetId="0">'Cover'!$1:$1</definedName>
    <definedName name="_xlnm.Print_Titles" localSheetId="1">'Assumptions'!$1:$1</definedName>
    <definedName name="_xlnm.Print_Titles" localSheetId="2">'P&amp;L Budget'!$1:$1</definedName>
    <definedName name="_xlnm.Print_Titles" localSheetId="3">'Headcount'!$1:$1</definedName>
    <definedName name="_xlnm.Print_Titles" localSheetId="4">'Actuals vs Budget'!$1:$1</definedName>
    <definedName name="_xlnm.Print_Titles" localSheetId="5">'Dashboard'!$1:$1</definedName>
  </definedNames>
  <calcPr calcId="191029" fullCalcOnLoad="1"/>
</workbook>
</file>

<file path=xl/styles.xml><?xml version="1.0" encoding="utf-8"?>
<styleSheet xmlns="http://schemas.openxmlformats.org/spreadsheetml/2006/main">
  <numFmts count="2">
    <numFmt numFmtId="164" formatCode="#,##0_);\(#,##0\);\-"/>
    <numFmt numFmtId="165" formatCode="0.0%;\-0.0%;\-"/>
  </numFmts>
  <fonts count="20">
    <font>
      <name val="Calibri"/>
      <charset val="1"/>
      <family val="2"/>
      <color theme="1"/>
      <sz val="11"/>
    </font>
    <font>
      <name val="Arial"/>
      <family val="2"/>
      <b val="1"/>
      <color rgb="FFC2DFD7"/>
      <sz val="11"/>
    </font>
    <font>
      <name val="Georgia"/>
      <family val="1"/>
      <b val="1"/>
      <color rgb="FFFFFFFF"/>
      <sz val="22"/>
    </font>
    <font>
      <name val="Arial"/>
      <family val="2"/>
      <color rgb="FFC2DFD7"/>
      <sz val="10"/>
    </font>
    <font>
      <name val="Arial"/>
      <family val="2"/>
      <b val="1"/>
      <color rgb="FF0D1B2A"/>
      <sz val="9"/>
    </font>
    <font>
      <name val="Arial"/>
      <family val="2"/>
      <color rgb="FF0000FF"/>
      <sz val="9"/>
    </font>
    <font>
      <name val="Arial"/>
      <family val="2"/>
      <b val="1"/>
      <color rgb="FFFFFFFF"/>
      <sz val="9"/>
    </font>
    <font>
      <name val="Arial"/>
      <family val="2"/>
      <b val="1"/>
      <color rgb="FF4A9B7F"/>
      <sz val="9"/>
    </font>
    <font>
      <name val="Arial"/>
      <family val="2"/>
      <color rgb="FF4A5568"/>
      <sz val="9"/>
    </font>
    <font>
      <name val="Arial"/>
      <family val="2"/>
      <b val="1"/>
      <color rgb="FF0000FF"/>
      <sz val="9"/>
    </font>
    <font>
      <name val="Arial"/>
      <family val="2"/>
      <b val="1"/>
      <color rgb="FF000000"/>
      <sz val="9"/>
    </font>
    <font>
      <name val="Arial"/>
      <family val="2"/>
      <b val="1"/>
      <color rgb="FF008000"/>
      <sz val="9"/>
    </font>
    <font>
      <name val="Arial"/>
      <family val="2"/>
      <color rgb="FFC2DFD7"/>
      <sz val="8"/>
    </font>
    <font>
      <name val="Georgia"/>
      <family val="1"/>
      <b val="1"/>
      <color rgb="FFFFFFFF"/>
      <sz val="13"/>
    </font>
    <font>
      <name val="Arial"/>
      <family val="2"/>
      <b val="1"/>
      <color rgb="FFFFFFFF"/>
      <sz val="8"/>
    </font>
    <font>
      <name val="Arial"/>
      <family val="2"/>
      <i val="1"/>
      <color rgb="FF4A5568"/>
      <sz val="8"/>
    </font>
    <font>
      <name val="Arial"/>
      <family val="2"/>
      <color rgb="FF000000"/>
      <sz val="9"/>
    </font>
    <font>
      <name val="Arial"/>
      <family val="2"/>
      <b val="1"/>
      <color rgb="FF1E3A5F"/>
      <sz val="9"/>
    </font>
    <font>
      <name val="Arial"/>
      <family val="2"/>
      <color rgb="FF008000"/>
      <sz val="9"/>
    </font>
    <font>
      <name val="Arial"/>
      <family val="2"/>
      <b val="1"/>
      <color rgb="FF0D1B2A"/>
      <sz val="14"/>
    </font>
  </fonts>
  <fills count="10">
    <fill>
      <patternFill/>
    </fill>
    <fill>
      <patternFill patternType="gray125"/>
    </fill>
    <fill>
      <patternFill patternType="solid">
        <fgColor rgb="FF0D1B2A"/>
        <bgColor rgb="FF000000"/>
      </patternFill>
    </fill>
    <fill>
      <patternFill patternType="solid">
        <fgColor rgb="FF4A9B7F"/>
        <bgColor rgb="FF46A1B9"/>
      </patternFill>
    </fill>
    <fill>
      <patternFill patternType="solid">
        <fgColor rgb="FFFFFFFF"/>
        <bgColor rgb="FFF7F8FA"/>
      </patternFill>
    </fill>
    <fill>
      <patternFill patternType="solid">
        <fgColor rgb="FFEAF4F0"/>
        <bgColor rgb="FFF0F2F5"/>
      </patternFill>
    </fill>
    <fill>
      <patternFill patternType="solid">
        <fgColor rgb="FF1E3A5F"/>
        <bgColor rgb="FF333333"/>
      </patternFill>
    </fill>
    <fill>
      <patternFill patternType="solid">
        <fgColor rgb="FFF7F8FA"/>
        <bgColor rgb="FFF0F2F5"/>
      </patternFill>
    </fill>
    <fill>
      <patternFill patternType="solid">
        <fgColor rgb="FFF0F2F5"/>
        <bgColor rgb="FFEAF4F0"/>
      </patternFill>
    </fill>
    <fill>
      <patternFill patternType="solid">
        <fgColor rgb="FFD6EDE5"/>
        <bgColor rgb="FFEAF4F0"/>
      </patternFill>
    </fill>
  </fills>
  <borders count="3">
    <border>
      <left/>
      <right/>
      <top/>
      <bottom/>
      <diagonal/>
    </border>
    <border>
      <left/>
      <right/>
      <top/>
      <bottom style="thin">
        <color rgb="FFCBD5E0"/>
      </bottom>
      <diagonal/>
    </border>
    <border>
      <left/>
      <right/>
      <top style="thin">
        <color rgb="FF4A9B7F"/>
      </top>
      <bottom style="double">
        <color rgb="FF0D1B2A"/>
      </bottom>
      <diagonal/>
    </border>
  </borders>
  <cellStyleXfs count="1">
    <xf numFmtId="0" fontId="0" fillId="0" borderId="0"/>
  </cellStyleXfs>
  <cellXfs count="78">
    <xf numFmtId="0" fontId="0" fillId="0" borderId="0" pivotButton="0" quotePrefix="0" xfId="0"/>
    <xf numFmtId="164" fontId="19" fillId="5" borderId="0" applyAlignment="1" pivotButton="0" quotePrefix="0" xfId="0">
      <alignment horizontal="center" vertical="center"/>
    </xf>
    <xf numFmtId="0" fontId="14" fillId="6" borderId="0" applyAlignment="1" pivotButton="0" quotePrefix="0" xfId="0">
      <alignment horizontal="center" vertical="center"/>
    </xf>
    <xf numFmtId="0" fontId="6" fillId="6" borderId="0" applyAlignment="1" pivotButton="0" quotePrefix="0" xfId="0">
      <alignment horizontal="center" vertical="center"/>
    </xf>
    <xf numFmtId="0" fontId="6" fillId="2" borderId="0" applyAlignment="1" pivotButton="0" quotePrefix="0" xfId="0">
      <alignment horizontal="left" vertical="center"/>
    </xf>
    <xf numFmtId="0" fontId="15" fillId="7" borderId="0" pivotButton="0" quotePrefix="0" xfId="0"/>
    <xf numFmtId="0" fontId="15" fillId="7" borderId="0" applyAlignment="1" pivotButton="0" quotePrefix="0" xfId="0">
      <alignment horizontal="left" vertical="center"/>
    </xf>
    <xf numFmtId="0" fontId="6" fillId="3" borderId="0" applyAlignment="1" pivotButton="0" quotePrefix="0" xfId="0">
      <alignment horizontal="left" vertical="center"/>
    </xf>
    <xf numFmtId="0" fontId="0" fillId="3" borderId="0" pivotButton="0" quotePrefix="0" xfId="0"/>
    <xf numFmtId="0" fontId="13" fillId="2" borderId="0" applyAlignment="1" pivotButton="0" quotePrefix="0" xfId="0">
      <alignment horizontal="left" vertical="center"/>
    </xf>
    <xf numFmtId="0" fontId="12" fillId="2" borderId="0" applyAlignment="1" pivotButton="0" quotePrefix="0" xfId="0">
      <alignment horizontal="left" vertical="center"/>
    </xf>
    <xf numFmtId="0" fontId="6" fillId="6" borderId="0" applyAlignment="1" pivotButton="0" quotePrefix="0" xfId="0">
      <alignment horizontal="left" vertical="center"/>
    </xf>
    <xf numFmtId="0" fontId="3" fillId="2" borderId="0" applyAlignment="1" pivotButton="0" quotePrefix="0" xfId="0">
      <alignment horizontal="left" vertical="center"/>
    </xf>
    <xf numFmtId="0" fontId="2" fillId="2" borderId="0" applyAlignment="1" pivotButton="0" quotePrefix="0" xfId="0">
      <alignment horizontal="left" vertical="center"/>
    </xf>
    <xf numFmtId="0" fontId="1" fillId="2" borderId="0" applyAlignment="1" pivotButton="0" quotePrefix="0" xfId="0">
      <alignment horizontal="left" vertical="center"/>
    </xf>
    <xf numFmtId="0" fontId="0" fillId="2" borderId="0" pivotButton="0" quotePrefix="0" xfId="0"/>
    <xf numFmtId="0" fontId="0" fillId="3" borderId="0" pivotButton="0" quotePrefix="0" xfId="0"/>
    <xf numFmtId="0" fontId="0" fillId="4" borderId="0" pivotButton="0" quotePrefix="0" xfId="0"/>
    <xf numFmtId="0" fontId="4" fillId="5" borderId="1" applyAlignment="1" pivotButton="0" quotePrefix="0" xfId="0">
      <alignment horizontal="left" vertical="center"/>
    </xf>
    <xf numFmtId="0" fontId="5" fillId="4" borderId="1" applyAlignment="1" pivotButton="0" quotePrefix="0" xfId="0">
      <alignment horizontal="left" vertical="center"/>
    </xf>
    <xf numFmtId="0" fontId="7" fillId="7" borderId="0" applyAlignment="1" pivotButton="0" quotePrefix="0" xfId="0">
      <alignment horizontal="left" vertical="center"/>
    </xf>
    <xf numFmtId="0" fontId="8" fillId="7" borderId="1" applyAlignment="1" pivotButton="0" quotePrefix="0" xfId="0">
      <alignment horizontal="left" vertical="center"/>
    </xf>
    <xf numFmtId="0" fontId="9" fillId="7" borderId="0" applyAlignment="1" pivotButton="0" quotePrefix="0" xfId="0">
      <alignment horizontal="left" vertical="center"/>
    </xf>
    <xf numFmtId="0" fontId="10" fillId="7" borderId="0" applyAlignment="1" pivotButton="0" quotePrefix="0" xfId="0">
      <alignment horizontal="left" vertical="center"/>
    </xf>
    <xf numFmtId="0" fontId="11" fillId="7" borderId="0" applyAlignment="1" pivotButton="0" quotePrefix="0" xfId="0">
      <alignment horizontal="left" vertical="center"/>
    </xf>
    <xf numFmtId="0" fontId="14" fillId="6" borderId="0" applyAlignment="1" pivotButton="0" quotePrefix="0" xfId="0">
      <alignment horizontal="center" vertical="center"/>
    </xf>
    <xf numFmtId="0" fontId="8" fillId="4" borderId="0" applyAlignment="1" pivotButton="0" quotePrefix="0" xfId="0">
      <alignment horizontal="left" vertical="center"/>
    </xf>
    <xf numFmtId="164" fontId="9" fillId="4" borderId="0" applyAlignment="1" pivotButton="0" quotePrefix="0" xfId="0">
      <alignment horizontal="center" vertical="center"/>
    </xf>
    <xf numFmtId="0" fontId="15" fillId="4" borderId="0" applyAlignment="1" pivotButton="0" quotePrefix="0" xfId="0">
      <alignment horizontal="left" vertical="center" wrapText="1"/>
    </xf>
    <xf numFmtId="0" fontId="8" fillId="8" borderId="0" applyAlignment="1" pivotButton="0" quotePrefix="0" xfId="0">
      <alignment horizontal="left" vertical="center"/>
    </xf>
    <xf numFmtId="165" fontId="9" fillId="8" borderId="0" applyAlignment="1" pivotButton="0" quotePrefix="0" xfId="0">
      <alignment horizontal="center" vertical="center"/>
    </xf>
    <xf numFmtId="0" fontId="15" fillId="8" borderId="0" applyAlignment="1" pivotButton="0" quotePrefix="0" xfId="0">
      <alignment horizontal="left" vertical="center" wrapText="1"/>
    </xf>
    <xf numFmtId="165" fontId="9" fillId="4" borderId="0" applyAlignment="1" pivotButton="0" quotePrefix="0" xfId="0">
      <alignment horizontal="center" vertical="center"/>
    </xf>
    <xf numFmtId="164" fontId="9" fillId="8" borderId="0" applyAlignment="1" pivotButton="0" quotePrefix="0" xfId="0">
      <alignment horizontal="center" vertical="center"/>
    </xf>
    <xf numFmtId="0" fontId="6" fillId="2" borderId="0" applyAlignment="1" pivotButton="0" quotePrefix="0" xfId="0">
      <alignment horizontal="center" vertical="center"/>
    </xf>
    <xf numFmtId="164" fontId="16" fillId="4" borderId="0" applyAlignment="1" pivotButton="0" quotePrefix="0" xfId="0">
      <alignment horizontal="right" vertical="center"/>
    </xf>
    <xf numFmtId="164" fontId="5" fillId="4" borderId="0" applyAlignment="1" pivotButton="0" quotePrefix="0" xfId="0">
      <alignment horizontal="right" vertical="center"/>
    </xf>
    <xf numFmtId="165" fontId="16" fillId="4" borderId="0" applyAlignment="1" pivotButton="0" quotePrefix="0" xfId="0">
      <alignment horizontal="right" vertical="center"/>
    </xf>
    <xf numFmtId="164" fontId="16" fillId="8" borderId="0" applyAlignment="1" pivotButton="0" quotePrefix="0" xfId="0">
      <alignment horizontal="right" vertical="center"/>
    </xf>
    <xf numFmtId="164" fontId="5" fillId="8" borderId="0" applyAlignment="1" pivotButton="0" quotePrefix="0" xfId="0">
      <alignment horizontal="right" vertical="center"/>
    </xf>
    <xf numFmtId="165" fontId="16" fillId="8" borderId="0" applyAlignment="1" pivotButton="0" quotePrefix="0" xfId="0">
      <alignment horizontal="right" vertical="center"/>
    </xf>
    <xf numFmtId="0" fontId="4" fillId="5" borderId="2" applyAlignment="1" pivotButton="0" quotePrefix="0" xfId="0">
      <alignment horizontal="left" vertical="center"/>
    </xf>
    <xf numFmtId="164" fontId="10" fillId="5" borderId="2" applyAlignment="1" pivotButton="0" quotePrefix="0" xfId="0">
      <alignment horizontal="right" vertical="center"/>
    </xf>
    <xf numFmtId="164" fontId="5" fillId="5" borderId="0" applyAlignment="1" pivotButton="0" quotePrefix="0" xfId="0">
      <alignment horizontal="right" vertical="center"/>
    </xf>
    <xf numFmtId="165" fontId="16" fillId="5" borderId="0" applyAlignment="1" pivotButton="0" quotePrefix="0" xfId="0">
      <alignment horizontal="right" vertical="center"/>
    </xf>
    <xf numFmtId="0" fontId="4" fillId="9" borderId="2" applyAlignment="1" pivotButton="0" quotePrefix="0" xfId="0">
      <alignment horizontal="left" vertical="center"/>
    </xf>
    <xf numFmtId="164" fontId="10" fillId="9" borderId="2" applyAlignment="1" pivotButton="0" quotePrefix="0" xfId="0">
      <alignment horizontal="right" vertical="center"/>
    </xf>
    <xf numFmtId="164" fontId="5" fillId="9" borderId="0" applyAlignment="1" pivotButton="0" quotePrefix="0" xfId="0">
      <alignment horizontal="right" vertical="center"/>
    </xf>
    <xf numFmtId="165" fontId="16" fillId="9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165" fontId="5" fillId="8" borderId="0" applyAlignment="1" pivotButton="0" quotePrefix="0" xfId="0">
      <alignment horizontal="right" vertical="center"/>
    </xf>
    <xf numFmtId="0" fontId="17" fillId="5" borderId="0" applyAlignment="1" pivotButton="0" quotePrefix="0" xfId="0">
      <alignment horizontal="left" vertical="center"/>
    </xf>
    <xf numFmtId="164" fontId="16" fillId="5" borderId="0" applyAlignment="1" pivotButton="0" quotePrefix="0" xfId="0">
      <alignment horizontal="right" vertical="center"/>
    </xf>
    <xf numFmtId="164" fontId="10" fillId="5" borderId="0" applyAlignment="1" pivotButton="0" quotePrefix="0" xfId="0">
      <alignment horizontal="right" vertical="center"/>
    </xf>
    <xf numFmtId="164" fontId="9" fillId="4" borderId="0" applyAlignment="1" pivotButton="0" quotePrefix="0" xfId="0">
      <alignment horizontal="right" vertical="center"/>
    </xf>
    <xf numFmtId="164" fontId="18" fillId="4" borderId="0" applyAlignment="1" pivotButton="0" quotePrefix="0" xfId="0">
      <alignment horizontal="right" vertical="center"/>
    </xf>
    <xf numFmtId="164" fontId="10" fillId="4" borderId="0" applyAlignment="1" pivotButton="0" quotePrefix="0" xfId="0">
      <alignment horizontal="right" vertical="center"/>
    </xf>
    <xf numFmtId="164" fontId="9" fillId="8" borderId="0" applyAlignment="1" pivotButton="0" quotePrefix="0" xfId="0">
      <alignment horizontal="right" vertical="center"/>
    </xf>
    <xf numFmtId="164" fontId="18" fillId="8" borderId="0" applyAlignment="1" pivotButton="0" quotePrefix="0" xfId="0">
      <alignment horizontal="right" vertical="center"/>
    </xf>
    <xf numFmtId="164" fontId="10" fillId="8" borderId="0" applyAlignment="1" pivotButton="0" quotePrefix="0" xfId="0">
      <alignment horizontal="right" vertical="center"/>
    </xf>
    <xf numFmtId="0" fontId="6" fillId="2" borderId="0" applyAlignment="1" pivotButton="0" quotePrefix="0" xfId="0">
      <alignment horizontal="left" vertical="center"/>
    </xf>
    <xf numFmtId="164" fontId="6" fillId="2" borderId="0" applyAlignment="1" pivotButton="0" quotePrefix="0" xfId="0">
      <alignment horizontal="right" vertical="center"/>
    </xf>
    <xf numFmtId="0" fontId="6" fillId="2" borderId="0" applyAlignment="1" pivotButton="0" quotePrefix="0" xfId="0">
      <alignment horizontal="right" vertical="center"/>
    </xf>
    <xf numFmtId="0" fontId="14" fillId="2" borderId="0" applyAlignment="1" pivotButton="0" quotePrefix="0" xfId="0">
      <alignment horizontal="center" vertical="center"/>
    </xf>
    <xf numFmtId="0" fontId="14" fillId="3" borderId="0" applyAlignment="1" pivotButton="0" quotePrefix="0" xfId="0">
      <alignment horizontal="center" vertical="center"/>
    </xf>
    <xf numFmtId="0" fontId="4" fillId="5" borderId="0" applyAlignment="1" pivotButton="0" quotePrefix="0" xfId="0">
      <alignment horizontal="left" vertical="center"/>
    </xf>
    <xf numFmtId="164" fontId="9" fillId="5" borderId="0" applyAlignment="1" pivotButton="0" quotePrefix="0" xfId="0">
      <alignment horizontal="right" vertical="center"/>
    </xf>
    <xf numFmtId="165" fontId="9" fillId="4" borderId="0" applyAlignment="1" pivotButton="0" quotePrefix="0" xfId="0">
      <alignment horizontal="right" vertical="center"/>
    </xf>
    <xf numFmtId="165" fontId="9" fillId="8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/>
    </xf>
    <xf numFmtId="164" fontId="11" fillId="4" borderId="0" applyAlignment="1" pivotButton="0" quotePrefix="0" xfId="0">
      <alignment horizontal="right" vertical="center"/>
    </xf>
    <xf numFmtId="0" fontId="4" fillId="8" borderId="0" applyAlignment="1" pivotButton="0" quotePrefix="0" xfId="0">
      <alignment horizontal="left" vertical="center"/>
    </xf>
    <xf numFmtId="164" fontId="11" fillId="8" borderId="0" applyAlignment="1" pivotButton="0" quotePrefix="0" xfId="0">
      <alignment horizontal="right" vertical="center"/>
    </xf>
    <xf numFmtId="165" fontId="18" fillId="4" borderId="0" applyAlignment="1" pivotButton="0" quotePrefix="0" xfId="0">
      <alignment horizontal="right" vertical="center"/>
    </xf>
    <xf numFmtId="165" fontId="11" fillId="4" borderId="0" applyAlignment="1" pivotButton="0" quotePrefix="0" xfId="0">
      <alignment horizontal="right" vertical="center"/>
    </xf>
    <xf numFmtId="165" fontId="18" fillId="8" borderId="0" applyAlignment="1" pivotButton="0" quotePrefix="0" xfId="0">
      <alignment horizontal="right" vertical="center"/>
    </xf>
    <xf numFmtId="165" fontId="11" fillId="8" borderId="0" applyAlignment="1" pivotButton="0" quotePrefix="0" xfId="0">
      <alignment horizontal="right" vertical="center"/>
    </xf>
    <xf numFmtId="165" fontId="19" fillId="5" borderId="0" applyAlignment="1" pivotButton="0" quotePrefix="0" xfId="0">
      <alignment horizontal="center" vertical="center"/>
    </xf>
  </cellXfs>
  <cellStyles count="1">
    <cellStyle name="Normal" xfId="0" builtinId="0"/>
  </cellStyle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D9D9D9"/>
      <rgbColor rgb="FFFF00FF"/>
      <rgbColor rgb="FF00FFFF"/>
      <rgbColor rgb="FF800000"/>
      <rgbColor rgb="FF008000"/>
      <rgbColor rgb="FF000080"/>
      <rgbColor rgb="FF7A9346"/>
      <rgbColor rgb="FF800080"/>
      <rgbColor rgb="FF3B879C"/>
      <rgbColor rgb="FFC2BACF"/>
      <rgbColor rgb="FF878787"/>
      <rgbColor rgb="FF7E9BC7"/>
      <rgbColor rgb="FFB34A48"/>
      <rgbColor rgb="FFF7F8FA"/>
      <rgbColor rgb="FFEAF4F0"/>
      <rgbColor rgb="FF660066"/>
      <rgbColor rgb="FFE78C41"/>
      <rgbColor rgb="FF0066CC"/>
      <rgbColor rgb="FFCBD5E0"/>
      <rgbColor rgb="FF000080"/>
      <rgbColor rgb="FFFF00FF"/>
      <rgbColor rgb="FFC2DFD7"/>
      <rgbColor rgb="FF00FFFF"/>
      <rgbColor rgb="FF800080"/>
      <rgbColor rgb="FF800000"/>
      <rgbColor rgb="FF008080"/>
      <rgbColor rgb="FF0000FF"/>
      <rgbColor rgb="FF7CBACF"/>
      <rgbColor rgb="FFF0F2F5"/>
      <rgbColor rgb="FFD6EDE5"/>
      <rgbColor rgb="FFCCDAB7"/>
      <rgbColor rgb="FFB5D4E0"/>
      <rgbColor rgb="FFDDB5B5"/>
      <rgbColor rgb="FFB5C3DB"/>
      <rgbColor rgb="FFFACAB4"/>
      <rgbColor rgb="FF4978B1"/>
      <rgbColor rgb="FF46A1B9"/>
      <rgbColor rgb="FF91AF53"/>
      <rgbColor rgb="FFADC683"/>
      <rgbColor rgb="FFF8AA7A"/>
      <rgbColor rgb="FFC27637"/>
      <rgbColor rgb="FF775D97"/>
      <rgbColor rgb="FF9A89B2"/>
      <rgbColor rgb="FF1E3A5F"/>
      <rgbColor rgb="FF4A9B7F"/>
      <rgbColor rgb="FF0D1B2A"/>
      <rgbColor rgb="FF333300"/>
      <rgbColor rgb="FFCA7E7D"/>
      <rgbColor rgb="FF654E7F"/>
      <rgbColor rgb="FF4A5568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 rot="0"/>
          <a:lstStyle xmlns:a="http://schemas.openxmlformats.org/drawingml/2006/main"/>
          <a:p xmlns:a="http://schemas.openxmlformats.org/drawingml/2006/main">
            <a:pPr>
              <a:defRPr sz="1300" b="0" strike="noStrike">
                <a:uFillTx/>
                <a:latin typeface="Arial"/>
              </a:defRPr>
            </a:pPr>
            <a:r>
              <a:rPr lang="en-GB" sz="1800" b="1" strike="noStrike">
                <a:solidFill>
                  <a:srgbClr val="000000"/>
                </a:solidFill>
                <a:uFillTx/>
                <a:latin typeface="Calibri"/>
              </a:rPr>
              <a:t>Monthly Revenue &amp; EBITDA Budget</a:t>
            </a:r>
          </a:p>
        </rich>
      </tx>
      <overlay val="0"/>
      <spPr>
        <a:noFill xmlns:a="http://schemas.openxmlformats.org/drawingml/2006/main"/>
        <a:ln xmlns:a="http://schemas.openxmlformats.org/drawingml/2006/main" w="0">
          <a:noFill/>
          <a:prstDash val="solid"/>
        </a:ln>
      </spPr>
    </title>
    <plotArea>
      <layout/>
      <barChart>
        <barDir val="col"/>
        <grouping val="clustered"/>
        <varyColors val="0"/>
        <ser>
          <idx val="0"/>
          <order val="0"/>
          <tx>
            <v>Revenue</v>
          </tx>
          <spPr>
            <a:solidFill xmlns:a="http://schemas.openxmlformats.org/drawingml/2006/main">
              <a:srgbClr val="0D1B2A"/>
            </a:solidFill>
            <a:ln xmlns:a="http://schemas.openxmlformats.org/drawingml/2006/main" w="12600">
              <a:noFill/>
              <a:prstDash val="solid"/>
            </a:ln>
          </spPr>
          <invertIfNegative val="0"/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wrap="square"/>
              <a:lstStyle xmlns:a="http://schemas.openxmlformats.org/drawingml/2006/main"/>
              <a:p xmlns:a="http://schemas.openxmlformats.org/drawingml/2006/main">
                <a:pPr>
                  <a:defRPr sz="1000" b="0" strike="noStrike">
                    <a:solidFill>
                      <a:srgbClr val="000000"/>
                    </a:solidFill>
                    <a:uFillTx/>
                    <a:latin typeface="Arial"/>
                  </a:defRPr>
                </a:pPr>
                <a:r>
                  <a:t>None</a:t>
                </a:r>
                <a:endParaRPr lang="en-SE"/>
              </a:p>
            </txPr>
            <dLblPos val="outEnd"/>
            <showLegendKey val="0"/>
            <showVal val="0"/>
            <showCatName val="0"/>
            <showSerName val="0"/>
            <showPercent val="0"/>
            <showBubbleSize val="1"/>
            <showLeaderLines val="0"/>
          </dLbls>
          <cat>
            <strRef>
              <f>Dashboard!$B$11:$M$11</f>
              <strCache>
                <ptCount val="12"/>
                <pt idx="0">
                  <v>Jan</v>
                </pt>
                <pt idx="1">
                  <v>Feb</v>
                </pt>
                <pt idx="2">
                  <v>Mar</v>
                </pt>
                <pt idx="3">
                  <v>Apr</v>
                </pt>
                <pt idx="4">
                  <v>May</v>
                </pt>
                <pt idx="5">
                  <v>Jun</v>
                </pt>
                <pt idx="6">
                  <v>Jul</v>
                </pt>
                <pt idx="7">
                  <v>Aug</v>
                </pt>
                <pt idx="8">
                  <v>Sep</v>
                </pt>
                <pt idx="9">
                  <v>Oct</v>
                </pt>
                <pt idx="10">
                  <v>Nov</v>
                </pt>
                <pt idx="11">
                  <v>Dec</v>
                </pt>
              </strCache>
            </strRef>
          </cat>
          <val>
            <numRef>
              <f>Dashboard!$B$12</f>
              <numCache>
                <formatCode>#\ ##0_);\(#\ ##0\);\-</formatCode>
                <ptCount val="1"/>
                <pt idx="0">
                  <v>0.007617600000000001</v>
                </pt>
              </numCache>
            </numRef>
          </val>
        </ser>
        <ser>
          <idx val="1"/>
          <order val="1"/>
          <tx>
            <v>EBITDA</v>
          </tx>
          <spPr>
            <a:solidFill xmlns:a="http://schemas.openxmlformats.org/drawingml/2006/main">
              <a:srgbClr val="4A9B7F"/>
            </a:solidFill>
            <a:ln xmlns:a="http://schemas.openxmlformats.org/drawingml/2006/main" w="12600">
              <a:noFill/>
              <a:prstDash val="solid"/>
            </a:ln>
          </spPr>
          <invertIfNegative val="0"/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wrap="square"/>
              <a:lstStyle xmlns:a="http://schemas.openxmlformats.org/drawingml/2006/main"/>
              <a:p xmlns:a="http://schemas.openxmlformats.org/drawingml/2006/main">
                <a:pPr>
                  <a:defRPr sz="1000" b="0" strike="noStrike">
                    <a:solidFill>
                      <a:srgbClr val="000000"/>
                    </a:solidFill>
                    <a:uFillTx/>
                    <a:latin typeface="Arial"/>
                  </a:defRPr>
                </a:pPr>
                <a:r>
                  <a:t>None</a:t>
                </a:r>
                <a:endParaRPr lang="en-SE"/>
              </a:p>
            </txPr>
            <dLblPos val="outEnd"/>
            <showLegendKey val="0"/>
            <showVal val="0"/>
            <showCatName val="0"/>
            <showSerName val="0"/>
            <showPercent val="0"/>
            <showBubbleSize val="1"/>
            <showLeaderLines val="0"/>
          </dLbls>
          <cat>
            <strRef>
              <f>Dashboard!$B$11:$M$11</f>
              <strCache>
                <ptCount val="12"/>
                <pt idx="0">
                  <v>Jan</v>
                </pt>
                <pt idx="1">
                  <v>Feb</v>
                </pt>
                <pt idx="2">
                  <v>Mar</v>
                </pt>
                <pt idx="3">
                  <v>Apr</v>
                </pt>
                <pt idx="4">
                  <v>May</v>
                </pt>
                <pt idx="5">
                  <v>Jun</v>
                </pt>
                <pt idx="6">
                  <v>Jul</v>
                </pt>
                <pt idx="7">
                  <v>Aug</v>
                </pt>
                <pt idx="8">
                  <v>Sep</v>
                </pt>
                <pt idx="9">
                  <v>Oct</v>
                </pt>
                <pt idx="10">
                  <v>Nov</v>
                </pt>
                <pt idx="11">
                  <v>Dec</v>
                </pt>
              </strCache>
            </strRef>
          </cat>
          <val>
            <numRef>
              <f>Dashboard!$C$12</f>
              <numCache>
                <formatCode>#\ ##0_);\(#\ ##0\);\-</formatCode>
                <ptCount val="1"/>
                <pt idx="0">
                  <v>0.007617600000000001</v>
                </pt>
              </numCache>
            </numRef>
          </val>
        </ser>
        <ser>
          <idx val="2"/>
          <order val="2"/>
          <spPr>
            <a:solidFill xmlns:a="http://schemas.openxmlformats.org/drawingml/2006/main">
              <a:srgbClr val="7A9346"/>
            </a:solidFill>
            <a:ln xmlns:a="http://schemas.openxmlformats.org/drawingml/2006/main" w="12600">
              <a:noFill/>
              <a:prstDash val="solid"/>
            </a:ln>
          </spPr>
          <invertIfNegative val="0"/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wrap="square"/>
              <a:lstStyle xmlns:a="http://schemas.openxmlformats.org/drawingml/2006/main"/>
              <a:p xmlns:a="http://schemas.openxmlformats.org/drawingml/2006/main">
                <a:pPr>
                  <a:defRPr sz="1000" b="0" strike="noStrike">
                    <a:solidFill>
                      <a:srgbClr val="000000"/>
                    </a:solidFill>
                    <a:uFillTx/>
                    <a:latin typeface="Arial"/>
                  </a:defRPr>
                </a:pPr>
                <a:r>
                  <a:t>None</a:t>
                </a:r>
                <a:endParaRPr lang="en-SE"/>
              </a:p>
            </txPr>
            <dLblPos val="outEnd"/>
            <showLegendKey val="0"/>
            <showVal val="0"/>
            <showCatName val="0"/>
            <showSerName val="0"/>
            <showPercent val="0"/>
            <showBubbleSize val="1"/>
            <showLeaderLines val="0"/>
          </dLbls>
          <cat>
            <strRef>
              <f>Dashboard!$B$11:$M$11</f>
              <strCache>
                <ptCount val="12"/>
                <pt idx="0">
                  <v>Jan</v>
                </pt>
                <pt idx="1">
                  <v>Feb</v>
                </pt>
                <pt idx="2">
                  <v>Mar</v>
                </pt>
                <pt idx="3">
                  <v>Apr</v>
                </pt>
                <pt idx="4">
                  <v>May</v>
                </pt>
                <pt idx="5">
                  <v>Jun</v>
                </pt>
                <pt idx="6">
                  <v>Jul</v>
                </pt>
                <pt idx="7">
                  <v>Aug</v>
                </pt>
                <pt idx="8">
                  <v>Sep</v>
                </pt>
                <pt idx="9">
                  <v>Oct</v>
                </pt>
                <pt idx="10">
                  <v>Nov</v>
                </pt>
                <pt idx="11">
                  <v>Dec</v>
                </pt>
              </strCache>
            </strRef>
          </cat>
          <val>
            <numRef>
              <f>Dashboard!$D$12</f>
              <numCache>
                <formatCode>#\ ##0_);\(#\ ##0\);\-</formatCode>
                <ptCount val="1"/>
                <pt idx="0">
                  <v>0.007617600000000001</v>
                </pt>
              </numCache>
            </numRef>
          </val>
        </ser>
        <ser>
          <idx val="3"/>
          <order val="3"/>
          <spPr>
            <a:solidFill xmlns:a="http://schemas.openxmlformats.org/drawingml/2006/main">
              <a:srgbClr val="654E7F"/>
            </a:solidFill>
            <a:ln xmlns:a="http://schemas.openxmlformats.org/drawingml/2006/main" w="12600">
              <a:noFill/>
              <a:prstDash val="solid"/>
            </a:ln>
          </spPr>
          <invertIfNegative val="0"/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wrap="square"/>
              <a:lstStyle xmlns:a="http://schemas.openxmlformats.org/drawingml/2006/main"/>
              <a:p xmlns:a="http://schemas.openxmlformats.org/drawingml/2006/main">
                <a:pPr>
                  <a:defRPr sz="1000" b="0" strike="noStrike">
                    <a:solidFill>
                      <a:srgbClr val="000000"/>
                    </a:solidFill>
                    <a:uFillTx/>
                    <a:latin typeface="Arial"/>
                  </a:defRPr>
                </a:pPr>
                <a:r>
                  <a:t>None</a:t>
                </a:r>
                <a:endParaRPr lang="en-SE"/>
              </a:p>
            </txPr>
            <dLblPos val="outEnd"/>
            <showLegendKey val="0"/>
            <showVal val="0"/>
            <showCatName val="0"/>
            <showSerName val="0"/>
            <showPercent val="0"/>
            <showBubbleSize val="1"/>
            <showLeaderLines val="0"/>
          </dLbls>
          <cat>
            <strRef>
              <f>Dashboard!$B$11:$M$11</f>
              <strCache>
                <ptCount val="12"/>
                <pt idx="0">
                  <v>Jan</v>
                </pt>
                <pt idx="1">
                  <v>Feb</v>
                </pt>
                <pt idx="2">
                  <v>Mar</v>
                </pt>
                <pt idx="3">
                  <v>Apr</v>
                </pt>
                <pt idx="4">
                  <v>May</v>
                </pt>
                <pt idx="5">
                  <v>Jun</v>
                </pt>
                <pt idx="6">
                  <v>Jul</v>
                </pt>
                <pt idx="7">
                  <v>Aug</v>
                </pt>
                <pt idx="8">
                  <v>Sep</v>
                </pt>
                <pt idx="9">
                  <v>Oct</v>
                </pt>
                <pt idx="10">
                  <v>Nov</v>
                </pt>
                <pt idx="11">
                  <v>Dec</v>
                </pt>
              </strCache>
            </strRef>
          </cat>
          <val>
            <numRef>
              <f>Dashboard!$E$12</f>
              <numCache>
                <formatCode>#\ ##0_);\(#\ ##0\);\-</formatCode>
                <ptCount val="1"/>
                <pt idx="0">
                  <v>0.0079056</v>
                </pt>
              </numCache>
            </numRef>
          </val>
        </ser>
        <ser>
          <idx val="4"/>
          <order val="4"/>
          <spPr>
            <a:solidFill xmlns:a="http://schemas.openxmlformats.org/drawingml/2006/main">
              <a:srgbClr val="3B879C"/>
            </a:solidFill>
            <a:ln xmlns:a="http://schemas.openxmlformats.org/drawingml/2006/main" w="12600">
              <a:noFill/>
              <a:prstDash val="solid"/>
            </a:ln>
          </spPr>
          <invertIfNegative val="0"/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wrap="square"/>
              <a:lstStyle xmlns:a="http://schemas.openxmlformats.org/drawingml/2006/main"/>
              <a:p xmlns:a="http://schemas.openxmlformats.org/drawingml/2006/main">
                <a:pPr>
                  <a:defRPr sz="1000" b="0" strike="noStrike">
                    <a:solidFill>
                      <a:srgbClr val="000000"/>
                    </a:solidFill>
                    <a:uFillTx/>
                    <a:latin typeface="Arial"/>
                  </a:defRPr>
                </a:pPr>
                <a:r>
                  <a:t>None</a:t>
                </a:r>
                <a:endParaRPr lang="en-SE"/>
              </a:p>
            </txPr>
            <dLblPos val="outEnd"/>
            <showLegendKey val="0"/>
            <showVal val="0"/>
            <showCatName val="0"/>
            <showSerName val="0"/>
            <showPercent val="0"/>
            <showBubbleSize val="1"/>
            <showLeaderLines val="0"/>
          </dLbls>
          <cat>
            <strRef>
              <f>Dashboard!$B$11:$M$11</f>
              <strCache>
                <ptCount val="12"/>
                <pt idx="0">
                  <v>Jan</v>
                </pt>
                <pt idx="1">
                  <v>Feb</v>
                </pt>
                <pt idx="2">
                  <v>Mar</v>
                </pt>
                <pt idx="3">
                  <v>Apr</v>
                </pt>
                <pt idx="4">
                  <v>May</v>
                </pt>
                <pt idx="5">
                  <v>Jun</v>
                </pt>
                <pt idx="6">
                  <v>Jul</v>
                </pt>
                <pt idx="7">
                  <v>Aug</v>
                </pt>
                <pt idx="8">
                  <v>Sep</v>
                </pt>
                <pt idx="9">
                  <v>Oct</v>
                </pt>
                <pt idx="10">
                  <v>Nov</v>
                </pt>
                <pt idx="11">
                  <v>Dec</v>
                </pt>
              </strCache>
            </strRef>
          </cat>
          <val>
            <numRef>
              <f>Dashboard!$F$12</f>
              <numCache>
                <formatCode>#\ ##0_);\(#\ ##0\);\-</formatCode>
                <ptCount val="1"/>
                <pt idx="0">
                  <v>0.0079056</v>
                </pt>
              </numCache>
            </numRef>
          </val>
        </ser>
        <ser>
          <idx val="5"/>
          <order val="5"/>
          <spPr>
            <a:solidFill xmlns:a="http://schemas.openxmlformats.org/drawingml/2006/main">
              <a:srgbClr val="C27637"/>
            </a:solidFill>
            <a:ln xmlns:a="http://schemas.openxmlformats.org/drawingml/2006/main" w="12600">
              <a:noFill/>
              <a:prstDash val="solid"/>
            </a:ln>
          </spPr>
          <invertIfNegative val="0"/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wrap="square"/>
              <a:lstStyle xmlns:a="http://schemas.openxmlformats.org/drawingml/2006/main"/>
              <a:p xmlns:a="http://schemas.openxmlformats.org/drawingml/2006/main">
                <a:pPr>
                  <a:defRPr sz="1000" b="0" strike="noStrike">
                    <a:solidFill>
                      <a:srgbClr val="000000"/>
                    </a:solidFill>
                    <a:uFillTx/>
                    <a:latin typeface="Arial"/>
                  </a:defRPr>
                </a:pPr>
                <a:r>
                  <a:t>None</a:t>
                </a:r>
                <a:endParaRPr lang="en-SE"/>
              </a:p>
            </txPr>
            <dLblPos val="outEnd"/>
            <showLegendKey val="0"/>
            <showVal val="0"/>
            <showCatName val="0"/>
            <showSerName val="0"/>
            <showPercent val="0"/>
            <showBubbleSize val="1"/>
            <showLeaderLines val="0"/>
          </dLbls>
          <cat>
            <strRef>
              <f>Dashboard!$B$11:$M$11</f>
              <strCache>
                <ptCount val="12"/>
                <pt idx="0">
                  <v>Jan</v>
                </pt>
                <pt idx="1">
                  <v>Feb</v>
                </pt>
                <pt idx="2">
                  <v>Mar</v>
                </pt>
                <pt idx="3">
                  <v>Apr</v>
                </pt>
                <pt idx="4">
                  <v>May</v>
                </pt>
                <pt idx="5">
                  <v>Jun</v>
                </pt>
                <pt idx="6">
                  <v>Jul</v>
                </pt>
                <pt idx="7">
                  <v>Aug</v>
                </pt>
                <pt idx="8">
                  <v>Sep</v>
                </pt>
                <pt idx="9">
                  <v>Oct</v>
                </pt>
                <pt idx="10">
                  <v>Nov</v>
                </pt>
                <pt idx="11">
                  <v>Dec</v>
                </pt>
              </strCache>
            </strRef>
          </cat>
          <val>
            <numRef>
              <f>Dashboard!$G$12</f>
              <numCache>
                <formatCode>#\ ##0_);\(#\ ##0\);\-</formatCode>
                <ptCount val="1"/>
                <pt idx="0">
                  <v>0.0079056</v>
                </pt>
              </numCache>
            </numRef>
          </val>
        </ser>
        <ser>
          <idx val="6"/>
          <order val="6"/>
          <spPr>
            <a:solidFill xmlns:a="http://schemas.openxmlformats.org/drawingml/2006/main">
              <a:srgbClr val="4978B1"/>
            </a:solidFill>
            <a:ln xmlns:a="http://schemas.openxmlformats.org/drawingml/2006/main" w="12600">
              <a:noFill/>
              <a:prstDash val="solid"/>
            </a:ln>
          </spPr>
          <invertIfNegative val="0"/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wrap="square"/>
              <a:lstStyle xmlns:a="http://schemas.openxmlformats.org/drawingml/2006/main"/>
              <a:p xmlns:a="http://schemas.openxmlformats.org/drawingml/2006/main">
                <a:pPr>
                  <a:defRPr sz="1000" b="0" strike="noStrike">
                    <a:solidFill>
                      <a:srgbClr val="000000"/>
                    </a:solidFill>
                    <a:uFillTx/>
                    <a:latin typeface="Arial"/>
                  </a:defRPr>
                </a:pPr>
                <a:r>
                  <a:t>None</a:t>
                </a:r>
                <a:endParaRPr lang="en-SE"/>
              </a:p>
            </txPr>
            <dLblPos val="outEnd"/>
            <showLegendKey val="0"/>
            <showVal val="0"/>
            <showCatName val="0"/>
            <showSerName val="0"/>
            <showPercent val="0"/>
            <showBubbleSize val="1"/>
            <showLeaderLines val="0"/>
          </dLbls>
          <cat>
            <strRef>
              <f>Dashboard!$B$11:$M$11</f>
              <strCache>
                <ptCount val="12"/>
                <pt idx="0">
                  <v>Jan</v>
                </pt>
                <pt idx="1">
                  <v>Feb</v>
                </pt>
                <pt idx="2">
                  <v>Mar</v>
                </pt>
                <pt idx="3">
                  <v>Apr</v>
                </pt>
                <pt idx="4">
                  <v>May</v>
                </pt>
                <pt idx="5">
                  <v>Jun</v>
                </pt>
                <pt idx="6">
                  <v>Jul</v>
                </pt>
                <pt idx="7">
                  <v>Aug</v>
                </pt>
                <pt idx="8">
                  <v>Sep</v>
                </pt>
                <pt idx="9">
                  <v>Oct</v>
                </pt>
                <pt idx="10">
                  <v>Nov</v>
                </pt>
                <pt idx="11">
                  <v>Dec</v>
                </pt>
              </strCache>
            </strRef>
          </cat>
          <val>
            <numRef>
              <f>Dashboard!$H$12</f>
              <numCache>
                <formatCode>#\ ##0_);\(#\ ##0\);\-</formatCode>
                <ptCount val="1"/>
                <pt idx="0">
                  <v>0.008193600000000001</v>
                </pt>
              </numCache>
            </numRef>
          </val>
        </ser>
        <ser>
          <idx val="7"/>
          <order val="7"/>
          <spPr>
            <a:solidFill xmlns:a="http://schemas.openxmlformats.org/drawingml/2006/main">
              <a:srgbClr val="B34A48"/>
            </a:solidFill>
            <a:ln xmlns:a="http://schemas.openxmlformats.org/drawingml/2006/main" w="12600">
              <a:noFill/>
              <a:prstDash val="solid"/>
            </a:ln>
          </spPr>
          <invertIfNegative val="0"/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wrap="square"/>
              <a:lstStyle xmlns:a="http://schemas.openxmlformats.org/drawingml/2006/main"/>
              <a:p xmlns:a="http://schemas.openxmlformats.org/drawingml/2006/main">
                <a:pPr>
                  <a:defRPr sz="1000" b="0" strike="noStrike">
                    <a:solidFill>
                      <a:srgbClr val="000000"/>
                    </a:solidFill>
                    <a:uFillTx/>
                    <a:latin typeface="Arial"/>
                  </a:defRPr>
                </a:pPr>
                <a:r>
                  <a:t>None</a:t>
                </a:r>
                <a:endParaRPr lang="en-SE"/>
              </a:p>
            </txPr>
            <dLblPos val="outEnd"/>
            <showLegendKey val="0"/>
            <showVal val="0"/>
            <showCatName val="0"/>
            <showSerName val="0"/>
            <showPercent val="0"/>
            <showBubbleSize val="1"/>
            <showLeaderLines val="0"/>
          </dLbls>
          <cat>
            <strRef>
              <f>Dashboard!$B$11:$M$11</f>
              <strCache>
                <ptCount val="12"/>
                <pt idx="0">
                  <v>Jan</v>
                </pt>
                <pt idx="1">
                  <v>Feb</v>
                </pt>
                <pt idx="2">
                  <v>Mar</v>
                </pt>
                <pt idx="3">
                  <v>Apr</v>
                </pt>
                <pt idx="4">
                  <v>May</v>
                </pt>
                <pt idx="5">
                  <v>Jun</v>
                </pt>
                <pt idx="6">
                  <v>Jul</v>
                </pt>
                <pt idx="7">
                  <v>Aug</v>
                </pt>
                <pt idx="8">
                  <v>Sep</v>
                </pt>
                <pt idx="9">
                  <v>Oct</v>
                </pt>
                <pt idx="10">
                  <v>Nov</v>
                </pt>
                <pt idx="11">
                  <v>Dec</v>
                </pt>
              </strCache>
            </strRef>
          </cat>
          <val>
            <numRef>
              <f>Dashboard!$I$12</f>
              <numCache>
                <formatCode>#\ ##0_);\(#\ ##0\);\-</formatCode>
                <ptCount val="1"/>
                <pt idx="0">
                  <v>0.008193600000000001</v>
                </pt>
              </numCache>
            </numRef>
          </val>
        </ser>
        <ser>
          <idx val="8"/>
          <order val="8"/>
          <spPr>
            <a:solidFill xmlns:a="http://schemas.openxmlformats.org/drawingml/2006/main">
              <a:srgbClr val="91AF53"/>
            </a:solidFill>
            <a:ln xmlns:a="http://schemas.openxmlformats.org/drawingml/2006/main" w="12600">
              <a:noFill/>
              <a:prstDash val="solid"/>
            </a:ln>
          </spPr>
          <invertIfNegative val="0"/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wrap="square"/>
              <a:lstStyle xmlns:a="http://schemas.openxmlformats.org/drawingml/2006/main"/>
              <a:p xmlns:a="http://schemas.openxmlformats.org/drawingml/2006/main">
                <a:pPr>
                  <a:defRPr sz="1000" b="0" strike="noStrike">
                    <a:solidFill>
                      <a:srgbClr val="000000"/>
                    </a:solidFill>
                    <a:uFillTx/>
                    <a:latin typeface="Arial"/>
                  </a:defRPr>
                </a:pPr>
                <a:r>
                  <a:t>None</a:t>
                </a:r>
                <a:endParaRPr lang="en-SE"/>
              </a:p>
            </txPr>
            <dLblPos val="outEnd"/>
            <showLegendKey val="0"/>
            <showVal val="0"/>
            <showCatName val="0"/>
            <showSerName val="0"/>
            <showPercent val="0"/>
            <showBubbleSize val="1"/>
            <showLeaderLines val="0"/>
          </dLbls>
          <cat>
            <strRef>
              <f>Dashboard!$B$11:$M$11</f>
              <strCache>
                <ptCount val="12"/>
                <pt idx="0">
                  <v>Jan</v>
                </pt>
                <pt idx="1">
                  <v>Feb</v>
                </pt>
                <pt idx="2">
                  <v>Mar</v>
                </pt>
                <pt idx="3">
                  <v>Apr</v>
                </pt>
                <pt idx="4">
                  <v>May</v>
                </pt>
                <pt idx="5">
                  <v>Jun</v>
                </pt>
                <pt idx="6">
                  <v>Jul</v>
                </pt>
                <pt idx="7">
                  <v>Aug</v>
                </pt>
                <pt idx="8">
                  <v>Sep</v>
                </pt>
                <pt idx="9">
                  <v>Oct</v>
                </pt>
                <pt idx="10">
                  <v>Nov</v>
                </pt>
                <pt idx="11">
                  <v>Dec</v>
                </pt>
              </strCache>
            </strRef>
          </cat>
          <val>
            <numRef>
              <f>Dashboard!$J$12</f>
              <numCache>
                <formatCode>#\ ##0_);\(#\ ##0\);\-</formatCode>
                <ptCount val="1"/>
                <pt idx="0">
                  <v>0.008193600000000001</v>
                </pt>
              </numCache>
            </numRef>
          </val>
        </ser>
        <ser>
          <idx val="9"/>
          <order val="9"/>
          <spPr>
            <a:solidFill xmlns:a="http://schemas.openxmlformats.org/drawingml/2006/main">
              <a:srgbClr val="775D97"/>
            </a:solidFill>
            <a:ln xmlns:a="http://schemas.openxmlformats.org/drawingml/2006/main" w="12600">
              <a:noFill/>
              <a:prstDash val="solid"/>
            </a:ln>
          </spPr>
          <invertIfNegative val="0"/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wrap="square"/>
              <a:lstStyle xmlns:a="http://schemas.openxmlformats.org/drawingml/2006/main"/>
              <a:p xmlns:a="http://schemas.openxmlformats.org/drawingml/2006/main">
                <a:pPr>
                  <a:defRPr sz="1000" b="0" strike="noStrike">
                    <a:solidFill>
                      <a:srgbClr val="000000"/>
                    </a:solidFill>
                    <a:uFillTx/>
                    <a:latin typeface="Arial"/>
                  </a:defRPr>
                </a:pPr>
                <a:r>
                  <a:t>None</a:t>
                </a:r>
                <a:endParaRPr lang="en-SE"/>
              </a:p>
            </txPr>
            <dLblPos val="outEnd"/>
            <showLegendKey val="0"/>
            <showVal val="0"/>
            <showCatName val="0"/>
            <showSerName val="0"/>
            <showPercent val="0"/>
            <showBubbleSize val="1"/>
            <showLeaderLines val="0"/>
          </dLbls>
          <cat>
            <strRef>
              <f>Dashboard!$B$11:$M$11</f>
              <strCache>
                <ptCount val="12"/>
                <pt idx="0">
                  <v>Jan</v>
                </pt>
                <pt idx="1">
                  <v>Feb</v>
                </pt>
                <pt idx="2">
                  <v>Mar</v>
                </pt>
                <pt idx="3">
                  <v>Apr</v>
                </pt>
                <pt idx="4">
                  <v>May</v>
                </pt>
                <pt idx="5">
                  <v>Jun</v>
                </pt>
                <pt idx="6">
                  <v>Jul</v>
                </pt>
                <pt idx="7">
                  <v>Aug</v>
                </pt>
                <pt idx="8">
                  <v>Sep</v>
                </pt>
                <pt idx="9">
                  <v>Oct</v>
                </pt>
                <pt idx="10">
                  <v>Nov</v>
                </pt>
                <pt idx="11">
                  <v>Dec</v>
                </pt>
              </strCache>
            </strRef>
          </cat>
          <val>
            <numRef>
              <f>Dashboard!$K$12</f>
              <numCache>
                <formatCode>#\ ##0_);\(#\ ##0\);\-</formatCode>
                <ptCount val="1"/>
                <pt idx="0">
                  <v>0.009057600000000001</v>
                </pt>
              </numCache>
            </numRef>
          </val>
        </ser>
        <ser>
          <idx val="10"/>
          <order val="10"/>
          <spPr>
            <a:solidFill xmlns:a="http://schemas.openxmlformats.org/drawingml/2006/main">
              <a:srgbClr val="46A1B9"/>
            </a:solidFill>
            <a:ln xmlns:a="http://schemas.openxmlformats.org/drawingml/2006/main" w="12600">
              <a:noFill/>
              <a:prstDash val="solid"/>
            </a:ln>
          </spPr>
          <invertIfNegative val="0"/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wrap="square"/>
              <a:lstStyle xmlns:a="http://schemas.openxmlformats.org/drawingml/2006/main"/>
              <a:p xmlns:a="http://schemas.openxmlformats.org/drawingml/2006/main">
                <a:pPr>
                  <a:defRPr sz="1000" b="0" strike="noStrike">
                    <a:solidFill>
                      <a:srgbClr val="000000"/>
                    </a:solidFill>
                    <a:uFillTx/>
                    <a:latin typeface="Arial"/>
                  </a:defRPr>
                </a:pPr>
                <a:r>
                  <a:t>None</a:t>
                </a:r>
                <a:endParaRPr lang="en-SE"/>
              </a:p>
            </txPr>
            <dLblPos val="outEnd"/>
            <showLegendKey val="0"/>
            <showVal val="0"/>
            <showCatName val="0"/>
            <showSerName val="0"/>
            <showPercent val="0"/>
            <showBubbleSize val="1"/>
            <showLeaderLines val="0"/>
          </dLbls>
          <cat>
            <strRef>
              <f>Dashboard!$B$11:$M$11</f>
              <strCache>
                <ptCount val="12"/>
                <pt idx="0">
                  <v>Jan</v>
                </pt>
                <pt idx="1">
                  <v>Feb</v>
                </pt>
                <pt idx="2">
                  <v>Mar</v>
                </pt>
                <pt idx="3">
                  <v>Apr</v>
                </pt>
                <pt idx="4">
                  <v>May</v>
                </pt>
                <pt idx="5">
                  <v>Jun</v>
                </pt>
                <pt idx="6">
                  <v>Jul</v>
                </pt>
                <pt idx="7">
                  <v>Aug</v>
                </pt>
                <pt idx="8">
                  <v>Sep</v>
                </pt>
                <pt idx="9">
                  <v>Oct</v>
                </pt>
                <pt idx="10">
                  <v>Nov</v>
                </pt>
                <pt idx="11">
                  <v>Dec</v>
                </pt>
              </strCache>
            </strRef>
          </cat>
          <val>
            <numRef>
              <f>Dashboard!$L$12</f>
              <numCache>
                <formatCode>#\ ##0_);\(#\ ##0\);\-</formatCode>
                <ptCount val="1"/>
                <pt idx="0">
                  <v>0.009057600000000001</v>
                </pt>
              </numCache>
            </numRef>
          </val>
        </ser>
        <ser>
          <idx val="11"/>
          <order val="11"/>
          <spPr>
            <a:solidFill xmlns:a="http://schemas.openxmlformats.org/drawingml/2006/main">
              <a:srgbClr val="E78C41"/>
            </a:solidFill>
            <a:ln xmlns:a="http://schemas.openxmlformats.org/drawingml/2006/main" w="12600">
              <a:noFill/>
              <a:prstDash val="solid"/>
            </a:ln>
          </spPr>
          <invertIfNegative val="0"/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wrap="square"/>
              <a:lstStyle xmlns:a="http://schemas.openxmlformats.org/drawingml/2006/main"/>
              <a:p xmlns:a="http://schemas.openxmlformats.org/drawingml/2006/main">
                <a:pPr>
                  <a:defRPr sz="1000" b="0" strike="noStrike">
                    <a:solidFill>
                      <a:srgbClr val="000000"/>
                    </a:solidFill>
                    <a:uFillTx/>
                    <a:latin typeface="Arial"/>
                  </a:defRPr>
                </a:pPr>
                <a:r>
                  <a:t>None</a:t>
                </a:r>
                <a:endParaRPr lang="en-SE"/>
              </a:p>
            </txPr>
            <dLblPos val="outEnd"/>
            <showLegendKey val="0"/>
            <showVal val="0"/>
            <showCatName val="0"/>
            <showSerName val="0"/>
            <showPercent val="0"/>
            <showBubbleSize val="1"/>
            <showLeaderLines val="0"/>
          </dLbls>
          <cat>
            <strRef>
              <f>Dashboard!$B$11:$M$11</f>
              <strCache>
                <ptCount val="12"/>
                <pt idx="0">
                  <v>Jan</v>
                </pt>
                <pt idx="1">
                  <v>Feb</v>
                </pt>
                <pt idx="2">
                  <v>Mar</v>
                </pt>
                <pt idx="3">
                  <v>Apr</v>
                </pt>
                <pt idx="4">
                  <v>May</v>
                </pt>
                <pt idx="5">
                  <v>Jun</v>
                </pt>
                <pt idx="6">
                  <v>Jul</v>
                </pt>
                <pt idx="7">
                  <v>Aug</v>
                </pt>
                <pt idx="8">
                  <v>Sep</v>
                </pt>
                <pt idx="9">
                  <v>Oct</v>
                </pt>
                <pt idx="10">
                  <v>Nov</v>
                </pt>
                <pt idx="11">
                  <v>Dec</v>
                </pt>
              </strCache>
            </strRef>
          </cat>
          <val>
            <numRef>
              <f>Dashboard!$M$12</f>
              <numCache>
                <formatCode>#\ ##0_);\(#\ ##0\);\-</formatCode>
                <ptCount val="1"/>
                <pt idx="0">
                  <v>0.009057600000000001</v>
                </pt>
              </numCache>
            </numRef>
          </val>
        </ser>
        <ser>
          <idx val="12"/>
          <order val="12"/>
          <spPr>
            <a:solidFill xmlns:a="http://schemas.openxmlformats.org/drawingml/2006/main">
              <a:srgbClr val="7E9BC7"/>
            </a:solidFill>
            <a:ln xmlns:a="http://schemas.openxmlformats.org/drawingml/2006/main" w="12600">
              <a:noFill/>
              <a:prstDash val="solid"/>
            </a:ln>
          </spPr>
          <invertIfNegative val="0"/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wrap="square"/>
              <a:lstStyle xmlns:a="http://schemas.openxmlformats.org/drawingml/2006/main"/>
              <a:p xmlns:a="http://schemas.openxmlformats.org/drawingml/2006/main">
                <a:pPr>
                  <a:defRPr sz="1000" b="0" strike="noStrike">
                    <a:solidFill>
                      <a:srgbClr val="000000"/>
                    </a:solidFill>
                    <a:uFillTx/>
                    <a:latin typeface="Arial"/>
                  </a:defRPr>
                </a:pPr>
                <a:r>
                  <a:t>None</a:t>
                </a:r>
                <a:endParaRPr lang="en-SE"/>
              </a:p>
            </txPr>
            <dLblPos val="outEnd"/>
            <showLegendKey val="0"/>
            <showVal val="0"/>
            <showCatName val="0"/>
            <showSerName val="0"/>
            <showPercent val="0"/>
            <showBubbleSize val="1"/>
            <showLeaderLines val="0"/>
          </dLbls>
          <cat>
            <strRef>
              <f>Dashboard!$B$11:$M$11</f>
              <strCache>
                <ptCount val="12"/>
                <pt idx="0">
                  <v>Jan</v>
                </pt>
                <pt idx="1">
                  <v>Feb</v>
                </pt>
                <pt idx="2">
                  <v>Mar</v>
                </pt>
                <pt idx="3">
                  <v>Apr</v>
                </pt>
                <pt idx="4">
                  <v>May</v>
                </pt>
                <pt idx="5">
                  <v>Jun</v>
                </pt>
                <pt idx="6">
                  <v>Jul</v>
                </pt>
                <pt idx="7">
                  <v>Aug</v>
                </pt>
                <pt idx="8">
                  <v>Sep</v>
                </pt>
                <pt idx="9">
                  <v>Oct</v>
                </pt>
                <pt idx="10">
                  <v>Nov</v>
                </pt>
                <pt idx="11">
                  <v>Dec</v>
                </pt>
              </strCache>
            </strRef>
          </cat>
          <val>
            <numRef>
              <f>Dashboard!$B$14</f>
              <numCache>
                <formatCode>#\ ##0_);\(#\ ##0\);\-</formatCode>
                <ptCount val="1"/>
                <pt idx="0">
                  <v>-0.008409509333333332</v>
                </pt>
              </numCache>
            </numRef>
          </val>
        </ser>
        <ser>
          <idx val="13"/>
          <order val="13"/>
          <spPr>
            <a:solidFill xmlns:a="http://schemas.openxmlformats.org/drawingml/2006/main">
              <a:srgbClr val="CA7E7D"/>
            </a:solidFill>
            <a:ln xmlns:a="http://schemas.openxmlformats.org/drawingml/2006/main" w="12600">
              <a:noFill/>
              <a:prstDash val="solid"/>
            </a:ln>
          </spPr>
          <invertIfNegative val="0"/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wrap="square"/>
              <a:lstStyle xmlns:a="http://schemas.openxmlformats.org/drawingml/2006/main"/>
              <a:p xmlns:a="http://schemas.openxmlformats.org/drawingml/2006/main">
                <a:pPr>
                  <a:defRPr sz="1000" b="0" strike="noStrike">
                    <a:solidFill>
                      <a:srgbClr val="000000"/>
                    </a:solidFill>
                    <a:uFillTx/>
                    <a:latin typeface="Arial"/>
                  </a:defRPr>
                </a:pPr>
                <a:r>
                  <a:t>None</a:t>
                </a:r>
                <a:endParaRPr lang="en-SE"/>
              </a:p>
            </txPr>
            <dLblPos val="outEnd"/>
            <showLegendKey val="0"/>
            <showVal val="0"/>
            <showCatName val="0"/>
            <showSerName val="0"/>
            <showPercent val="0"/>
            <showBubbleSize val="1"/>
            <showLeaderLines val="0"/>
          </dLbls>
          <cat>
            <strRef>
              <f>Dashboard!$B$11:$M$11</f>
              <strCache>
                <ptCount val="12"/>
                <pt idx="0">
                  <v>Jan</v>
                </pt>
                <pt idx="1">
                  <v>Feb</v>
                </pt>
                <pt idx="2">
                  <v>Mar</v>
                </pt>
                <pt idx="3">
                  <v>Apr</v>
                </pt>
                <pt idx="4">
                  <v>May</v>
                </pt>
                <pt idx="5">
                  <v>Jun</v>
                </pt>
                <pt idx="6">
                  <v>Jul</v>
                </pt>
                <pt idx="7">
                  <v>Aug</v>
                </pt>
                <pt idx="8">
                  <v>Sep</v>
                </pt>
                <pt idx="9">
                  <v>Oct</v>
                </pt>
                <pt idx="10">
                  <v>Nov</v>
                </pt>
                <pt idx="11">
                  <v>Dec</v>
                </pt>
              </strCache>
            </strRef>
          </cat>
          <val>
            <numRef>
              <f>Dashboard!$C$14</f>
              <numCache>
                <formatCode>#\ ##0_);\(#\ ##0\);\-</formatCode>
                <ptCount val="1"/>
                <pt idx="0">
                  <v>-0.008409509333333332</v>
                </pt>
              </numCache>
            </numRef>
          </val>
        </ser>
        <ser>
          <idx val="14"/>
          <order val="14"/>
          <spPr>
            <a:solidFill xmlns:a="http://schemas.openxmlformats.org/drawingml/2006/main">
              <a:srgbClr val="ADC683"/>
            </a:solidFill>
            <a:ln xmlns:a="http://schemas.openxmlformats.org/drawingml/2006/main" w="12600">
              <a:noFill/>
              <a:prstDash val="solid"/>
            </a:ln>
          </spPr>
          <invertIfNegative val="0"/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wrap="square"/>
              <a:lstStyle xmlns:a="http://schemas.openxmlformats.org/drawingml/2006/main"/>
              <a:p xmlns:a="http://schemas.openxmlformats.org/drawingml/2006/main">
                <a:pPr>
                  <a:defRPr sz="1000" b="0" strike="noStrike">
                    <a:solidFill>
                      <a:srgbClr val="000000"/>
                    </a:solidFill>
                    <a:uFillTx/>
                    <a:latin typeface="Arial"/>
                  </a:defRPr>
                </a:pPr>
                <a:r>
                  <a:t>None</a:t>
                </a:r>
                <a:endParaRPr lang="en-SE"/>
              </a:p>
            </txPr>
            <dLblPos val="outEnd"/>
            <showLegendKey val="0"/>
            <showVal val="0"/>
            <showCatName val="0"/>
            <showSerName val="0"/>
            <showPercent val="0"/>
            <showBubbleSize val="1"/>
            <showLeaderLines val="0"/>
          </dLbls>
          <cat>
            <strRef>
              <f>Dashboard!$B$11:$M$11</f>
              <strCache>
                <ptCount val="12"/>
                <pt idx="0">
                  <v>Jan</v>
                </pt>
                <pt idx="1">
                  <v>Feb</v>
                </pt>
                <pt idx="2">
                  <v>Mar</v>
                </pt>
                <pt idx="3">
                  <v>Apr</v>
                </pt>
                <pt idx="4">
                  <v>May</v>
                </pt>
                <pt idx="5">
                  <v>Jun</v>
                </pt>
                <pt idx="6">
                  <v>Jul</v>
                </pt>
                <pt idx="7">
                  <v>Aug</v>
                </pt>
                <pt idx="8">
                  <v>Sep</v>
                </pt>
                <pt idx="9">
                  <v>Oct</v>
                </pt>
                <pt idx="10">
                  <v>Nov</v>
                </pt>
                <pt idx="11">
                  <v>Dec</v>
                </pt>
              </strCache>
            </strRef>
          </cat>
          <val>
            <numRef>
              <f>Dashboard!$D$14</f>
              <numCache>
                <formatCode>#\ ##0_);\(#\ ##0\);\-</formatCode>
                <ptCount val="1"/>
                <pt idx="0">
                  <v>-0.008409509333333332</v>
                </pt>
              </numCache>
            </numRef>
          </val>
        </ser>
        <ser>
          <idx val="15"/>
          <order val="15"/>
          <spPr>
            <a:solidFill xmlns:a="http://schemas.openxmlformats.org/drawingml/2006/main">
              <a:srgbClr val="9A89B2"/>
            </a:solidFill>
            <a:ln xmlns:a="http://schemas.openxmlformats.org/drawingml/2006/main" w="12600">
              <a:noFill/>
              <a:prstDash val="solid"/>
            </a:ln>
          </spPr>
          <invertIfNegative val="0"/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wrap="square"/>
              <a:lstStyle xmlns:a="http://schemas.openxmlformats.org/drawingml/2006/main"/>
              <a:p xmlns:a="http://schemas.openxmlformats.org/drawingml/2006/main">
                <a:pPr>
                  <a:defRPr sz="1000" b="0" strike="noStrike">
                    <a:solidFill>
                      <a:srgbClr val="000000"/>
                    </a:solidFill>
                    <a:uFillTx/>
                    <a:latin typeface="Arial"/>
                  </a:defRPr>
                </a:pPr>
                <a:r>
                  <a:t>None</a:t>
                </a:r>
                <a:endParaRPr lang="en-SE"/>
              </a:p>
            </txPr>
            <dLblPos val="outEnd"/>
            <showLegendKey val="0"/>
            <showVal val="0"/>
            <showCatName val="0"/>
            <showSerName val="0"/>
            <showPercent val="0"/>
            <showBubbleSize val="1"/>
            <showLeaderLines val="0"/>
          </dLbls>
          <cat>
            <strRef>
              <f>Dashboard!$B$11:$M$11</f>
              <strCache>
                <ptCount val="12"/>
                <pt idx="0">
                  <v>Jan</v>
                </pt>
                <pt idx="1">
                  <v>Feb</v>
                </pt>
                <pt idx="2">
                  <v>Mar</v>
                </pt>
                <pt idx="3">
                  <v>Apr</v>
                </pt>
                <pt idx="4">
                  <v>May</v>
                </pt>
                <pt idx="5">
                  <v>Jun</v>
                </pt>
                <pt idx="6">
                  <v>Jul</v>
                </pt>
                <pt idx="7">
                  <v>Aug</v>
                </pt>
                <pt idx="8">
                  <v>Sep</v>
                </pt>
                <pt idx="9">
                  <v>Oct</v>
                </pt>
                <pt idx="10">
                  <v>Nov</v>
                </pt>
                <pt idx="11">
                  <v>Dec</v>
                </pt>
              </strCache>
            </strRef>
          </cat>
          <val>
            <numRef>
              <f>Dashboard!$E$14</f>
              <numCache>
                <formatCode>#\ ##0_);\(#\ ##0\);\-</formatCode>
                <ptCount val="1"/>
                <pt idx="0">
                  <v>-0.008412389333333332</v>
                </pt>
              </numCache>
            </numRef>
          </val>
        </ser>
        <ser>
          <idx val="16"/>
          <order val="16"/>
          <spPr>
            <a:solidFill xmlns:a="http://schemas.openxmlformats.org/drawingml/2006/main">
              <a:srgbClr val="7CBACF"/>
            </a:solidFill>
            <a:ln xmlns:a="http://schemas.openxmlformats.org/drawingml/2006/main" w="12600">
              <a:noFill/>
              <a:prstDash val="solid"/>
            </a:ln>
          </spPr>
          <invertIfNegative val="0"/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wrap="square"/>
              <a:lstStyle xmlns:a="http://schemas.openxmlformats.org/drawingml/2006/main"/>
              <a:p xmlns:a="http://schemas.openxmlformats.org/drawingml/2006/main">
                <a:pPr>
                  <a:defRPr sz="1000" b="0" strike="noStrike">
                    <a:solidFill>
                      <a:srgbClr val="000000"/>
                    </a:solidFill>
                    <a:uFillTx/>
                    <a:latin typeface="Arial"/>
                  </a:defRPr>
                </a:pPr>
                <a:r>
                  <a:t>None</a:t>
                </a:r>
                <a:endParaRPr lang="en-SE"/>
              </a:p>
            </txPr>
            <dLblPos val="outEnd"/>
            <showLegendKey val="0"/>
            <showVal val="0"/>
            <showCatName val="0"/>
            <showSerName val="0"/>
            <showPercent val="0"/>
            <showBubbleSize val="1"/>
            <showLeaderLines val="0"/>
          </dLbls>
          <cat>
            <strRef>
              <f>Dashboard!$B$11:$M$11</f>
              <strCache>
                <ptCount val="12"/>
                <pt idx="0">
                  <v>Jan</v>
                </pt>
                <pt idx="1">
                  <v>Feb</v>
                </pt>
                <pt idx="2">
                  <v>Mar</v>
                </pt>
                <pt idx="3">
                  <v>Apr</v>
                </pt>
                <pt idx="4">
                  <v>May</v>
                </pt>
                <pt idx="5">
                  <v>Jun</v>
                </pt>
                <pt idx="6">
                  <v>Jul</v>
                </pt>
                <pt idx="7">
                  <v>Aug</v>
                </pt>
                <pt idx="8">
                  <v>Sep</v>
                </pt>
                <pt idx="9">
                  <v>Oct</v>
                </pt>
                <pt idx="10">
                  <v>Nov</v>
                </pt>
                <pt idx="11">
                  <v>Dec</v>
                </pt>
              </strCache>
            </strRef>
          </cat>
          <val>
            <numRef>
              <f>Dashboard!$F$14</f>
              <numCache>
                <formatCode>#\ ##0_);\(#\ ##0\);\-</formatCode>
                <ptCount val="1"/>
                <pt idx="0">
                  <v>-0.008412389333333332</v>
                </pt>
              </numCache>
            </numRef>
          </val>
        </ser>
        <ser>
          <idx val="17"/>
          <order val="17"/>
          <spPr>
            <a:solidFill xmlns:a="http://schemas.openxmlformats.org/drawingml/2006/main">
              <a:srgbClr val="F8AA7A"/>
            </a:solidFill>
            <a:ln xmlns:a="http://schemas.openxmlformats.org/drawingml/2006/main" w="12600">
              <a:noFill/>
              <a:prstDash val="solid"/>
            </a:ln>
          </spPr>
          <invertIfNegative val="0"/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wrap="square"/>
              <a:lstStyle xmlns:a="http://schemas.openxmlformats.org/drawingml/2006/main"/>
              <a:p xmlns:a="http://schemas.openxmlformats.org/drawingml/2006/main">
                <a:pPr>
                  <a:defRPr sz="1000" b="0" strike="noStrike">
                    <a:solidFill>
                      <a:srgbClr val="000000"/>
                    </a:solidFill>
                    <a:uFillTx/>
                    <a:latin typeface="Arial"/>
                  </a:defRPr>
                </a:pPr>
                <a:r>
                  <a:t>None</a:t>
                </a:r>
                <a:endParaRPr lang="en-SE"/>
              </a:p>
            </txPr>
            <dLblPos val="outEnd"/>
            <showLegendKey val="0"/>
            <showVal val="0"/>
            <showCatName val="0"/>
            <showSerName val="0"/>
            <showPercent val="0"/>
            <showBubbleSize val="1"/>
            <showLeaderLines val="0"/>
          </dLbls>
          <cat>
            <strRef>
              <f>Dashboard!$B$11:$M$11</f>
              <strCache>
                <ptCount val="12"/>
                <pt idx="0">
                  <v>Jan</v>
                </pt>
                <pt idx="1">
                  <v>Feb</v>
                </pt>
                <pt idx="2">
                  <v>Mar</v>
                </pt>
                <pt idx="3">
                  <v>Apr</v>
                </pt>
                <pt idx="4">
                  <v>May</v>
                </pt>
                <pt idx="5">
                  <v>Jun</v>
                </pt>
                <pt idx="6">
                  <v>Jul</v>
                </pt>
                <pt idx="7">
                  <v>Aug</v>
                </pt>
                <pt idx="8">
                  <v>Sep</v>
                </pt>
                <pt idx="9">
                  <v>Oct</v>
                </pt>
                <pt idx="10">
                  <v>Nov</v>
                </pt>
                <pt idx="11">
                  <v>Dec</v>
                </pt>
              </strCache>
            </strRef>
          </cat>
          <val>
            <numRef>
              <f>Dashboard!$G$14</f>
              <numCache>
                <formatCode>#\ ##0_);\(#\ ##0\);\-</formatCode>
                <ptCount val="1"/>
                <pt idx="0">
                  <v>-0.008412389333333332</v>
                </pt>
              </numCache>
            </numRef>
          </val>
        </ser>
        <ser>
          <idx val="18"/>
          <order val="18"/>
          <spPr>
            <a:solidFill xmlns:a="http://schemas.openxmlformats.org/drawingml/2006/main">
              <a:srgbClr val="B5C3DB"/>
            </a:solidFill>
            <a:ln xmlns:a="http://schemas.openxmlformats.org/drawingml/2006/main" w="12600">
              <a:noFill/>
              <a:prstDash val="solid"/>
            </a:ln>
          </spPr>
          <invertIfNegative val="0"/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wrap="square"/>
              <a:lstStyle xmlns:a="http://schemas.openxmlformats.org/drawingml/2006/main"/>
              <a:p xmlns:a="http://schemas.openxmlformats.org/drawingml/2006/main">
                <a:pPr>
                  <a:defRPr sz="1000" b="0" strike="noStrike">
                    <a:solidFill>
                      <a:srgbClr val="000000"/>
                    </a:solidFill>
                    <a:uFillTx/>
                    <a:latin typeface="Arial"/>
                  </a:defRPr>
                </a:pPr>
                <a:r>
                  <a:t>None</a:t>
                </a:r>
                <a:endParaRPr lang="en-SE"/>
              </a:p>
            </txPr>
            <dLblPos val="outEnd"/>
            <showLegendKey val="0"/>
            <showVal val="0"/>
            <showCatName val="0"/>
            <showSerName val="0"/>
            <showPercent val="0"/>
            <showBubbleSize val="1"/>
            <showLeaderLines val="0"/>
          </dLbls>
          <cat>
            <strRef>
              <f>Dashboard!$B$11:$M$11</f>
              <strCache>
                <ptCount val="12"/>
                <pt idx="0">
                  <v>Jan</v>
                </pt>
                <pt idx="1">
                  <v>Feb</v>
                </pt>
                <pt idx="2">
                  <v>Mar</v>
                </pt>
                <pt idx="3">
                  <v>Apr</v>
                </pt>
                <pt idx="4">
                  <v>May</v>
                </pt>
                <pt idx="5">
                  <v>Jun</v>
                </pt>
                <pt idx="6">
                  <v>Jul</v>
                </pt>
                <pt idx="7">
                  <v>Aug</v>
                </pt>
                <pt idx="8">
                  <v>Sep</v>
                </pt>
                <pt idx="9">
                  <v>Oct</v>
                </pt>
                <pt idx="10">
                  <v>Nov</v>
                </pt>
                <pt idx="11">
                  <v>Dec</v>
                </pt>
              </strCache>
            </strRef>
          </cat>
          <val>
            <numRef>
              <f>Dashboard!$H$14</f>
              <numCache>
                <formatCode>#\ ##0_);\(#\ ##0\);\-</formatCode>
                <ptCount val="1"/>
                <pt idx="0">
                  <v>-0.008415269333333333</v>
                </pt>
              </numCache>
            </numRef>
          </val>
        </ser>
        <ser>
          <idx val="19"/>
          <order val="19"/>
          <spPr>
            <a:solidFill xmlns:a="http://schemas.openxmlformats.org/drawingml/2006/main">
              <a:srgbClr val="DDB5B5"/>
            </a:solidFill>
            <a:ln xmlns:a="http://schemas.openxmlformats.org/drawingml/2006/main" w="12600">
              <a:noFill/>
              <a:prstDash val="solid"/>
            </a:ln>
          </spPr>
          <invertIfNegative val="0"/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wrap="square"/>
              <a:lstStyle xmlns:a="http://schemas.openxmlformats.org/drawingml/2006/main"/>
              <a:p xmlns:a="http://schemas.openxmlformats.org/drawingml/2006/main">
                <a:pPr>
                  <a:defRPr sz="1000" b="0" strike="noStrike">
                    <a:solidFill>
                      <a:srgbClr val="000000"/>
                    </a:solidFill>
                    <a:uFillTx/>
                    <a:latin typeface="Arial"/>
                  </a:defRPr>
                </a:pPr>
                <a:r>
                  <a:t>None</a:t>
                </a:r>
                <a:endParaRPr lang="en-SE"/>
              </a:p>
            </txPr>
            <dLblPos val="outEnd"/>
            <showLegendKey val="0"/>
            <showVal val="0"/>
            <showCatName val="0"/>
            <showSerName val="0"/>
            <showPercent val="0"/>
            <showBubbleSize val="1"/>
            <showLeaderLines val="0"/>
          </dLbls>
          <cat>
            <strRef>
              <f>Dashboard!$B$11:$M$11</f>
              <strCache>
                <ptCount val="12"/>
                <pt idx="0">
                  <v>Jan</v>
                </pt>
                <pt idx="1">
                  <v>Feb</v>
                </pt>
                <pt idx="2">
                  <v>Mar</v>
                </pt>
                <pt idx="3">
                  <v>Apr</v>
                </pt>
                <pt idx="4">
                  <v>May</v>
                </pt>
                <pt idx="5">
                  <v>Jun</v>
                </pt>
                <pt idx="6">
                  <v>Jul</v>
                </pt>
                <pt idx="7">
                  <v>Aug</v>
                </pt>
                <pt idx="8">
                  <v>Sep</v>
                </pt>
                <pt idx="9">
                  <v>Oct</v>
                </pt>
                <pt idx="10">
                  <v>Nov</v>
                </pt>
                <pt idx="11">
                  <v>Dec</v>
                </pt>
              </strCache>
            </strRef>
          </cat>
          <val>
            <numRef>
              <f>Dashboard!$I$14</f>
              <numCache>
                <formatCode>#\ ##0_);\(#\ ##0\);\-</formatCode>
                <ptCount val="1"/>
                <pt idx="0">
                  <v>-0.008415269333333333</v>
                </pt>
              </numCache>
            </numRef>
          </val>
        </ser>
        <ser>
          <idx val="20"/>
          <order val="20"/>
          <spPr>
            <a:solidFill xmlns:a="http://schemas.openxmlformats.org/drawingml/2006/main">
              <a:srgbClr val="CCDAB7"/>
            </a:solidFill>
            <a:ln xmlns:a="http://schemas.openxmlformats.org/drawingml/2006/main" w="12600">
              <a:noFill/>
              <a:prstDash val="solid"/>
            </a:ln>
          </spPr>
          <invertIfNegative val="0"/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wrap="square"/>
              <a:lstStyle xmlns:a="http://schemas.openxmlformats.org/drawingml/2006/main"/>
              <a:p xmlns:a="http://schemas.openxmlformats.org/drawingml/2006/main">
                <a:pPr>
                  <a:defRPr sz="1000" b="0" strike="noStrike">
                    <a:solidFill>
                      <a:srgbClr val="000000"/>
                    </a:solidFill>
                    <a:uFillTx/>
                    <a:latin typeface="Arial"/>
                  </a:defRPr>
                </a:pPr>
                <a:r>
                  <a:t>None</a:t>
                </a:r>
                <a:endParaRPr lang="en-SE"/>
              </a:p>
            </txPr>
            <dLblPos val="outEnd"/>
            <showLegendKey val="0"/>
            <showVal val="0"/>
            <showCatName val="0"/>
            <showSerName val="0"/>
            <showPercent val="0"/>
            <showBubbleSize val="1"/>
            <showLeaderLines val="0"/>
          </dLbls>
          <cat>
            <strRef>
              <f>Dashboard!$B$11:$M$11</f>
              <strCache>
                <ptCount val="12"/>
                <pt idx="0">
                  <v>Jan</v>
                </pt>
                <pt idx="1">
                  <v>Feb</v>
                </pt>
                <pt idx="2">
                  <v>Mar</v>
                </pt>
                <pt idx="3">
                  <v>Apr</v>
                </pt>
                <pt idx="4">
                  <v>May</v>
                </pt>
                <pt idx="5">
                  <v>Jun</v>
                </pt>
                <pt idx="6">
                  <v>Jul</v>
                </pt>
                <pt idx="7">
                  <v>Aug</v>
                </pt>
                <pt idx="8">
                  <v>Sep</v>
                </pt>
                <pt idx="9">
                  <v>Oct</v>
                </pt>
                <pt idx="10">
                  <v>Nov</v>
                </pt>
                <pt idx="11">
                  <v>Dec</v>
                </pt>
              </strCache>
            </strRef>
          </cat>
          <val>
            <numRef>
              <f>Dashboard!$J$14</f>
              <numCache>
                <formatCode>#\ ##0_);\(#\ ##0\);\-</formatCode>
                <ptCount val="1"/>
                <pt idx="0">
                  <v>-0.008415269333333333</v>
                </pt>
              </numCache>
            </numRef>
          </val>
        </ser>
        <ser>
          <idx val="21"/>
          <order val="21"/>
          <spPr>
            <a:solidFill xmlns:a="http://schemas.openxmlformats.org/drawingml/2006/main">
              <a:srgbClr val="C2BACF"/>
            </a:solidFill>
            <a:ln xmlns:a="http://schemas.openxmlformats.org/drawingml/2006/main" w="12600">
              <a:noFill/>
              <a:prstDash val="solid"/>
            </a:ln>
          </spPr>
          <invertIfNegative val="0"/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wrap="square"/>
              <a:lstStyle xmlns:a="http://schemas.openxmlformats.org/drawingml/2006/main"/>
              <a:p xmlns:a="http://schemas.openxmlformats.org/drawingml/2006/main">
                <a:pPr>
                  <a:defRPr sz="1000" b="0" strike="noStrike">
                    <a:solidFill>
                      <a:srgbClr val="000000"/>
                    </a:solidFill>
                    <a:uFillTx/>
                    <a:latin typeface="Arial"/>
                  </a:defRPr>
                </a:pPr>
                <a:r>
                  <a:t>None</a:t>
                </a:r>
                <a:endParaRPr lang="en-SE"/>
              </a:p>
            </txPr>
            <dLblPos val="outEnd"/>
            <showLegendKey val="0"/>
            <showVal val="0"/>
            <showCatName val="0"/>
            <showSerName val="0"/>
            <showPercent val="0"/>
            <showBubbleSize val="1"/>
            <showLeaderLines val="0"/>
          </dLbls>
          <cat>
            <strRef>
              <f>Dashboard!$B$11:$M$11</f>
              <strCache>
                <ptCount val="12"/>
                <pt idx="0">
                  <v>Jan</v>
                </pt>
                <pt idx="1">
                  <v>Feb</v>
                </pt>
                <pt idx="2">
                  <v>Mar</v>
                </pt>
                <pt idx="3">
                  <v>Apr</v>
                </pt>
                <pt idx="4">
                  <v>May</v>
                </pt>
                <pt idx="5">
                  <v>Jun</v>
                </pt>
                <pt idx="6">
                  <v>Jul</v>
                </pt>
                <pt idx="7">
                  <v>Aug</v>
                </pt>
                <pt idx="8">
                  <v>Sep</v>
                </pt>
                <pt idx="9">
                  <v>Oct</v>
                </pt>
                <pt idx="10">
                  <v>Nov</v>
                </pt>
                <pt idx="11">
                  <v>Dec</v>
                </pt>
              </strCache>
            </strRef>
          </cat>
          <val>
            <numRef>
              <f>Dashboard!$K$14</f>
              <numCache>
                <formatCode>#\ ##0_);\(#\ ##0\);\-</formatCode>
                <ptCount val="1"/>
                <pt idx="0">
                  <v>-0.008423909333333333</v>
                </pt>
              </numCache>
            </numRef>
          </val>
        </ser>
        <ser>
          <idx val="22"/>
          <order val="22"/>
          <spPr>
            <a:solidFill xmlns:a="http://schemas.openxmlformats.org/drawingml/2006/main">
              <a:srgbClr val="B5D4E0"/>
            </a:solidFill>
            <a:ln xmlns:a="http://schemas.openxmlformats.org/drawingml/2006/main" w="12600">
              <a:noFill/>
              <a:prstDash val="solid"/>
            </a:ln>
          </spPr>
          <invertIfNegative val="0"/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wrap="square"/>
              <a:lstStyle xmlns:a="http://schemas.openxmlformats.org/drawingml/2006/main"/>
              <a:p xmlns:a="http://schemas.openxmlformats.org/drawingml/2006/main">
                <a:pPr>
                  <a:defRPr sz="1000" b="0" strike="noStrike">
                    <a:solidFill>
                      <a:srgbClr val="000000"/>
                    </a:solidFill>
                    <a:uFillTx/>
                    <a:latin typeface="Arial"/>
                  </a:defRPr>
                </a:pPr>
                <a:r>
                  <a:t>None</a:t>
                </a:r>
                <a:endParaRPr lang="en-SE"/>
              </a:p>
            </txPr>
            <dLblPos val="outEnd"/>
            <showLegendKey val="0"/>
            <showVal val="0"/>
            <showCatName val="0"/>
            <showSerName val="0"/>
            <showPercent val="0"/>
            <showBubbleSize val="1"/>
            <showLeaderLines val="0"/>
          </dLbls>
          <cat>
            <strRef>
              <f>Dashboard!$B$11:$M$11</f>
              <strCache>
                <ptCount val="12"/>
                <pt idx="0">
                  <v>Jan</v>
                </pt>
                <pt idx="1">
                  <v>Feb</v>
                </pt>
                <pt idx="2">
                  <v>Mar</v>
                </pt>
                <pt idx="3">
                  <v>Apr</v>
                </pt>
                <pt idx="4">
                  <v>May</v>
                </pt>
                <pt idx="5">
                  <v>Jun</v>
                </pt>
                <pt idx="6">
                  <v>Jul</v>
                </pt>
                <pt idx="7">
                  <v>Aug</v>
                </pt>
                <pt idx="8">
                  <v>Sep</v>
                </pt>
                <pt idx="9">
                  <v>Oct</v>
                </pt>
                <pt idx="10">
                  <v>Nov</v>
                </pt>
                <pt idx="11">
                  <v>Dec</v>
                </pt>
              </strCache>
            </strRef>
          </cat>
          <val>
            <numRef>
              <f>Dashboard!$L$14</f>
              <numCache>
                <formatCode>#\ ##0_);\(#\ ##0\);\-</formatCode>
                <ptCount val="1"/>
                <pt idx="0">
                  <v>-0.008423909333333333</v>
                </pt>
              </numCache>
            </numRef>
          </val>
        </ser>
        <ser>
          <idx val="23"/>
          <order val="23"/>
          <spPr>
            <a:solidFill xmlns:a="http://schemas.openxmlformats.org/drawingml/2006/main">
              <a:srgbClr val="FACAB4"/>
            </a:solidFill>
            <a:ln xmlns:a="http://schemas.openxmlformats.org/drawingml/2006/main" w="12600">
              <a:noFill/>
              <a:prstDash val="solid"/>
            </a:ln>
          </spPr>
          <invertIfNegative val="0"/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 wrap="square"/>
              <a:lstStyle xmlns:a="http://schemas.openxmlformats.org/drawingml/2006/main"/>
              <a:p xmlns:a="http://schemas.openxmlformats.org/drawingml/2006/main">
                <a:pPr>
                  <a:defRPr sz="1000" b="0" strike="noStrike">
                    <a:solidFill>
                      <a:srgbClr val="000000"/>
                    </a:solidFill>
                    <a:uFillTx/>
                    <a:latin typeface="Arial"/>
                  </a:defRPr>
                </a:pPr>
                <a:r>
                  <a:t>None</a:t>
                </a:r>
                <a:endParaRPr lang="en-SE"/>
              </a:p>
            </txPr>
            <dLblPos val="outEnd"/>
            <showLegendKey val="0"/>
            <showVal val="0"/>
            <showCatName val="0"/>
            <showSerName val="0"/>
            <showPercent val="0"/>
            <showBubbleSize val="1"/>
            <showLeaderLines val="0"/>
          </dLbls>
          <cat>
            <strRef>
              <f>Dashboard!$B$11:$M$11</f>
              <strCache>
                <ptCount val="12"/>
                <pt idx="0">
                  <v>Jan</v>
                </pt>
                <pt idx="1">
                  <v>Feb</v>
                </pt>
                <pt idx="2">
                  <v>Mar</v>
                </pt>
                <pt idx="3">
                  <v>Apr</v>
                </pt>
                <pt idx="4">
                  <v>May</v>
                </pt>
                <pt idx="5">
                  <v>Jun</v>
                </pt>
                <pt idx="6">
                  <v>Jul</v>
                </pt>
                <pt idx="7">
                  <v>Aug</v>
                </pt>
                <pt idx="8">
                  <v>Sep</v>
                </pt>
                <pt idx="9">
                  <v>Oct</v>
                </pt>
                <pt idx="10">
                  <v>Nov</v>
                </pt>
                <pt idx="11">
                  <v>Dec</v>
                </pt>
              </strCache>
            </strRef>
          </cat>
          <val>
            <numRef>
              <f>Dashboard!$M$14</f>
              <numCache>
                <formatCode>#\ ##0_);\(#\ ##0\);\-</formatCode>
                <ptCount val="1"/>
                <pt idx="0">
                  <v>-0.008423909333333333</v>
                </pt>
              </numCache>
            </numRef>
          </val>
        </ser>
        <dLbls>
          <showLegendKey val="0"/>
          <showVal val="0"/>
          <showCatName val="0"/>
          <showSerName val="0"/>
          <showPercent val="0"/>
          <showBubbleSize val="0"/>
        </dLbls>
        <gapWidth val="150"/>
        <axId val="22430309"/>
        <axId val="78107347"/>
      </barChart>
      <catAx>
        <axId val="22430309"/>
        <scaling>
          <orientation val="minMax"/>
        </scaling>
        <delete val="0"/>
        <axPos val="b"/>
        <title>
          <tx>
            <rich>
              <a:bodyPr xmlns:a="http://schemas.openxmlformats.org/drawingml/2006/main" rot="0"/>
              <a:lstStyle xmlns:a="http://schemas.openxmlformats.org/drawingml/2006/main"/>
              <a:p xmlns:a="http://schemas.openxmlformats.org/drawingml/2006/main">
                <a:pPr>
                  <a:defRPr sz="1300" b="0" strike="noStrike">
                    <a:uFillTx/>
                    <a:latin typeface="Arial"/>
                  </a:defRPr>
                </a:pPr>
                <a:r>
                  <a:rPr lang="en-GB" sz="1000" b="1" strike="noStrike">
                    <a:solidFill>
                      <a:srgbClr val="000000"/>
                    </a:solidFill>
                    <a:uFillTx/>
                    <a:latin typeface="Calibri"/>
                  </a:rPr>
                  <a:t>Month</a:t>
                </a:r>
              </a:p>
            </rich>
          </tx>
          <overlay val="0"/>
          <spPr>
            <a:noFill xmlns:a="http://schemas.openxmlformats.org/drawingml/2006/main"/>
            <a:ln xmlns:a="http://schemas.openxmlformats.org/drawingml/2006/main" w="0">
              <a:noFill/>
              <a:prstDash val="solid"/>
            </a:ln>
          </spPr>
        </title>
        <numFmt formatCode="General" sourceLinked="0"/>
        <majorTickMark val="none"/>
        <minorTickMark val="none"/>
        <tickLblPos val="nextTo"/>
        <spPr>
          <a:ln xmlns:a="http://schemas.openxmlformats.org/drawingml/2006/main" w="9360">
            <a:solidFill>
              <a:srgbClr val="878787"/>
            </a:solidFill>
            <a:prstDash val="solid"/>
            <a:round/>
          </a:ln>
        </spPr>
        <txPr>
          <a:bodyPr xmlns:a="http://schemas.openxmlformats.org/drawingml/2006/main"/>
          <a:lstStyle xmlns:a="http://schemas.openxmlformats.org/drawingml/2006/main"/>
          <a:p xmlns:a="http://schemas.openxmlformats.org/drawingml/2006/main">
            <a:pPr>
              <a:defRPr sz="1000" b="0" strike="noStrike">
                <a:solidFill>
                  <a:srgbClr val="000000"/>
                </a:solidFill>
                <a:uFillTx/>
                <a:latin typeface="Calibri"/>
              </a:defRPr>
            </a:pPr>
            <a:r>
              <a:t>None</a:t>
            </a:r>
            <a:endParaRPr lang="en-SE"/>
          </a:p>
        </txPr>
        <crossAx val="78107347"/>
        <crosses val="autoZero"/>
        <auto val="1"/>
        <lblAlgn val="ctr"/>
        <lblOffset val="100"/>
        <noMultiLvlLbl val="0"/>
      </catAx>
      <valAx>
        <axId val="78107347"/>
        <scaling>
          <orientation val="minMax"/>
        </scaling>
        <delete val="0"/>
        <axPos val="l"/>
        <majorGridlines>
          <spPr>
            <a:ln xmlns:a="http://schemas.openxmlformats.org/drawingml/2006/main" w="9360">
              <a:solidFill>
                <a:srgbClr val="878787"/>
              </a:solidFill>
              <a:prstDash val="solid"/>
              <a:round/>
            </a:ln>
          </spPr>
        </majorGridlines>
        <title>
          <tx>
            <rich>
              <a:bodyPr xmlns:a="http://schemas.openxmlformats.org/drawingml/2006/main" rot="-5400000"/>
              <a:lstStyle xmlns:a="http://schemas.openxmlformats.org/drawingml/2006/main"/>
              <a:p xmlns:a="http://schemas.openxmlformats.org/drawingml/2006/main">
                <a:pPr>
                  <a:defRPr sz="1300" b="0" strike="noStrike">
                    <a:uFillTx/>
                    <a:latin typeface="Arial"/>
                  </a:defRPr>
                </a:pPr>
                <a:r>
                  <a:rPr lang="en-GB" sz="1000" b="1" strike="noStrike">
                    <a:solidFill>
                      <a:srgbClr val="000000"/>
                    </a:solidFill>
                    <a:uFillTx/>
                    <a:latin typeface="Calibri"/>
                  </a:rPr>
                  <a:t>Amount</a:t>
                </a:r>
              </a:p>
            </rich>
          </tx>
          <overlay val="0"/>
          <spPr>
            <a:noFill xmlns:a="http://schemas.openxmlformats.org/drawingml/2006/main"/>
            <a:ln xmlns:a="http://schemas.openxmlformats.org/drawingml/2006/main" w="0">
              <a:noFill/>
              <a:prstDash val="solid"/>
            </a:ln>
          </spPr>
        </title>
        <numFmt formatCode="#,##0_);\(#,##0\);\-" sourceLinked="0"/>
        <majorTickMark val="none"/>
        <minorTickMark val="none"/>
        <tickLblPos val="nextTo"/>
        <spPr>
          <a:ln xmlns:a="http://schemas.openxmlformats.org/drawingml/2006/main" w="9360">
            <a:solidFill>
              <a:srgbClr val="878787"/>
            </a:solidFill>
            <a:prstDash val="solid"/>
            <a:round/>
          </a:ln>
        </spPr>
        <txPr>
          <a:bodyPr xmlns:a="http://schemas.openxmlformats.org/drawingml/2006/main"/>
          <a:lstStyle xmlns:a="http://schemas.openxmlformats.org/drawingml/2006/main"/>
          <a:p xmlns:a="http://schemas.openxmlformats.org/drawingml/2006/main">
            <a:pPr>
              <a:defRPr sz="1000" b="0" strike="noStrike">
                <a:solidFill>
                  <a:srgbClr val="000000"/>
                </a:solidFill>
                <a:uFillTx/>
                <a:latin typeface="Calibri"/>
              </a:defRPr>
            </a:pPr>
            <a:r>
              <a:t>None</a:t>
            </a:r>
            <a:endParaRPr lang="en-SE"/>
          </a:p>
        </txPr>
        <crossAx val="22430309"/>
        <crosses val="autoZero"/>
        <crossBetween val="between"/>
      </valAx>
    </plotArea>
    <legend>
      <legendPos val="r"/>
      <overlay val="0"/>
      <spPr>
        <a:noFill xmlns:a="http://schemas.openxmlformats.org/drawingml/2006/main"/>
        <a:ln xmlns:a="http://schemas.openxmlformats.org/drawingml/2006/main" w="0">
          <a:noFill/>
          <a:prstDash val="solid"/>
        </a:ln>
      </spPr>
      <txPr>
        <a:bodyPr xmlns:a="http://schemas.openxmlformats.org/drawingml/2006/main"/>
        <a:lstStyle xmlns:a="http://schemas.openxmlformats.org/drawingml/2006/main"/>
        <a:p xmlns:a="http://schemas.openxmlformats.org/drawingml/2006/main">
          <a:pPr>
            <a:defRPr sz="1000" b="0" strike="noStrike">
              <a:solidFill>
                <a:srgbClr val="000000"/>
              </a:solidFill>
              <a:uFillTx/>
              <a:latin typeface="Calibri"/>
            </a:defRPr>
          </a:pPr>
          <a:r>
            <a:t>None</a:t>
          </a:r>
          <a:endParaRPr lang="en-SE"/>
        </a:p>
      </txPr>
    </legend>
    <plotVisOnly val="1"/>
    <dispBlanksAs val="gap"/>
  </chart>
  <spPr>
    <a:solidFill xmlns:a="http://schemas.openxmlformats.org/drawingml/2006/main">
      <a:srgbClr val="FFFFFF"/>
    </a:solidFill>
    <a:ln xmlns:a="http://schemas.openxmlformats.org/drawingml/2006/main" w="9360">
      <a:solidFill>
        <a:srgbClr val="D9D9D9"/>
      </a:solidFill>
      <a:prstDash val="solid"/>
      <a:round/>
    </a:ln>
  </spPr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19</row>
      <rowOff>0</rowOff>
    </from>
    <to>
      <col>7</col>
      <colOff>699480</colOff>
      <row>37</row>
      <rowOff>170280</rowOff>
    </to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6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2:D37"/>
  <sheetViews>
    <sheetView showGridLines="0" tabSelected="1" zoomScaleNormal="100" workbookViewId="0">
      <selection activeCell="A1" sqref="A1"/>
    </sheetView>
  </sheetViews>
  <sheetFormatPr baseColWidth="10" defaultColWidth="8.6640625" defaultRowHeight="15"/>
  <cols>
    <col width="3" customWidth="1" min="1" max="1"/>
    <col width="40" customWidth="1" min="2" max="2"/>
    <col width="30" customWidth="1" min="3" max="3"/>
  </cols>
  <sheetData>
    <row r="1" ht="6" customHeight="1"/>
    <row r="2" ht="18" customHeight="1">
      <c r="A2" s="15" t="n"/>
      <c r="B2" s="14" t="inlineStr">
        <is>
          <t>◎  CFO Eyes</t>
        </is>
      </c>
      <c r="D2" s="15" t="n"/>
    </row>
    <row r="3" ht="18" customHeight="1">
      <c r="A3" s="15" t="n"/>
      <c r="B3" s="15" t="n"/>
      <c r="C3" s="15" t="n"/>
      <c r="D3" s="15" t="n"/>
    </row>
    <row r="4" ht="18" customHeight="1">
      <c r="A4" s="15" t="n"/>
      <c r="B4" s="13" t="inlineStr">
        <is>
          <t>ANNUAL BUDGET TEMPLATE</t>
        </is>
      </c>
      <c r="D4" s="15" t="n"/>
    </row>
    <row r="5" ht="18" customHeight="1">
      <c r="A5" s="15" t="n"/>
      <c r="B5" s="12" t="inlineStr">
        <is>
          <t>Financial Planning &amp; Analysis  |  Board Report Ready</t>
        </is>
      </c>
      <c r="D5" s="15" t="n"/>
    </row>
    <row r="6" ht="18" customHeight="1">
      <c r="A6" s="15" t="n"/>
      <c r="B6" s="15" t="n"/>
      <c r="C6" s="15" t="n"/>
      <c r="D6" s="15" t="n"/>
    </row>
    <row r="7" ht="18" customHeight="1">
      <c r="A7" s="15" t="n"/>
      <c r="B7" s="15" t="n"/>
      <c r="C7" s="15" t="n"/>
      <c r="D7" s="15" t="n"/>
    </row>
    <row r="8" ht="6" customHeight="1">
      <c r="A8" s="16" t="n"/>
      <c r="B8" s="16" t="n"/>
      <c r="C8" s="16" t="n"/>
      <c r="D8" s="16" t="n"/>
    </row>
    <row r="9" ht="15.75" customHeight="1">
      <c r="A9" s="17" t="n"/>
      <c r="B9" s="17" t="n"/>
      <c r="C9" s="17" t="n"/>
      <c r="D9" s="17" t="n"/>
    </row>
    <row r="10" ht="18" customHeight="1">
      <c r="A10" s="17" t="n"/>
      <c r="B10" s="18" t="inlineStr">
        <is>
          <t>Company</t>
        </is>
      </c>
      <c r="C10" s="19" t="inlineStr">
        <is>
          <t>[Company Name]</t>
        </is>
      </c>
      <c r="D10" s="17" t="n"/>
    </row>
    <row r="11" ht="18" customHeight="1">
      <c r="A11" s="17" t="n"/>
      <c r="B11" s="18" t="inlineStr">
        <is>
          <t>Fiscal Year</t>
        </is>
      </c>
      <c r="C11" s="19" t="inlineStr">
        <is>
          <t>[FY 20XX]</t>
        </is>
      </c>
      <c r="D11" s="17" t="n"/>
    </row>
    <row r="12" ht="18" customHeight="1">
      <c r="A12" s="17" t="n"/>
      <c r="B12" s="18" t="inlineStr">
        <is>
          <t>Currency</t>
        </is>
      </c>
      <c r="C12" s="19" t="inlineStr">
        <is>
          <t>[e.g. USD, EUR, GBP, SEK]</t>
        </is>
      </c>
      <c r="D12" s="17" t="n"/>
    </row>
    <row r="13" ht="18" customHeight="1">
      <c r="A13" s="17" t="n"/>
      <c r="B13" s="18" t="inlineStr">
        <is>
          <t>Units</t>
        </is>
      </c>
      <c r="C13" s="19" t="inlineStr">
        <is>
          <t>[Thousands / Millions]</t>
        </is>
      </c>
      <c r="D13" s="17" t="n"/>
    </row>
    <row r="14" ht="18" customHeight="1">
      <c r="A14" s="17" t="n"/>
      <c r="B14" s="18" t="inlineStr">
        <is>
          <t>Prepared by</t>
        </is>
      </c>
      <c r="C14" s="19" t="inlineStr">
        <is>
          <t>[Name, Title]</t>
        </is>
      </c>
      <c r="D14" s="17" t="n"/>
    </row>
    <row r="15" ht="18" customHeight="1">
      <c r="A15" s="17" t="n"/>
      <c r="B15" s="18" t="inlineStr">
        <is>
          <t>Approved by</t>
        </is>
      </c>
      <c r="C15" s="19" t="inlineStr">
        <is>
          <t>[Name, Title]</t>
        </is>
      </c>
      <c r="D15" s="17" t="n"/>
    </row>
    <row r="16" ht="18" customHeight="1">
      <c r="A16" s="17" t="n"/>
      <c r="B16" s="18" t="inlineStr">
        <is>
          <t>Date</t>
        </is>
      </c>
      <c r="C16" s="19" t="inlineStr">
        <is>
          <t>[Insert date]</t>
        </is>
      </c>
      <c r="D16" s="17" t="n"/>
    </row>
    <row r="17" ht="18" customHeight="1">
      <c r="A17" s="17" t="n"/>
      <c r="B17" s="18" t="inlineStr">
        <is>
          <t>Version</t>
        </is>
      </c>
      <c r="C17" s="19" t="inlineStr">
        <is>
          <t>1.0</t>
        </is>
      </c>
      <c r="D17" s="17" t="n"/>
    </row>
    <row r="18" ht="15.75" customHeight="1">
      <c r="A18" s="17" t="n"/>
      <c r="B18" s="17" t="n"/>
      <c r="C18" s="17" t="n"/>
      <c r="D18" s="17" t="n"/>
    </row>
    <row r="19" ht="15.75" customHeight="1">
      <c r="A19" s="17" t="n"/>
      <c r="B19" s="17" t="n"/>
      <c r="C19" s="17" t="n"/>
      <c r="D19" s="17" t="n"/>
    </row>
    <row r="20" ht="15.75" customHeight="1">
      <c r="A20" s="17" t="n"/>
      <c r="B20" s="17" t="n"/>
      <c r="C20" s="17" t="n"/>
      <c r="D20" s="17" t="n"/>
    </row>
    <row r="21" ht="19.5" customHeight="1">
      <c r="A21" s="17" t="n"/>
      <c r="B21" s="11" t="inlineStr">
        <is>
          <t>WORKBOOK STRUCTURE</t>
        </is>
      </c>
      <c r="D21" s="17" t="n"/>
    </row>
    <row r="22" ht="18" customHeight="1">
      <c r="A22" s="17" t="n"/>
      <c r="B22" s="20" t="inlineStr">
        <is>
          <t>Assumptions</t>
        </is>
      </c>
      <c r="C22" s="21" t="inlineStr">
        <is>
          <t>Revenue growth, margins, FX rates, headcount cost assumptions</t>
        </is>
      </c>
      <c r="D22" s="17" t="n"/>
    </row>
    <row r="23" ht="18" customHeight="1">
      <c r="A23" s="17" t="n"/>
      <c r="B23" s="20" t="inlineStr">
        <is>
          <t>P&amp;L Budget</t>
        </is>
      </c>
      <c r="C23" s="21" t="inlineStr">
        <is>
          <t>Full annual P&amp;L with monthly breakdown and FY totals</t>
        </is>
      </c>
      <c r="D23" s="17" t="n"/>
    </row>
    <row r="24" ht="18" customHeight="1">
      <c r="A24" s="17" t="n"/>
      <c r="B24" s="20" t="inlineStr">
        <is>
          <t>Headcount</t>
        </is>
      </c>
      <c r="C24" s="21" t="inlineStr">
        <is>
          <t>Headcount plan by department with cost build-up</t>
        </is>
      </c>
      <c r="D24" s="17" t="n"/>
    </row>
    <row r="25" ht="18" customHeight="1">
      <c r="A25" s="17" t="n"/>
      <c r="B25" s="20" t="inlineStr">
        <is>
          <t>Actuals vs Budget</t>
        </is>
      </c>
      <c r="C25" s="21" t="inlineStr">
        <is>
          <t>Monthly actuals entry and variance tracking (Board Report ready)</t>
        </is>
      </c>
      <c r="D25" s="17" t="n"/>
    </row>
    <row r="26" ht="18" customHeight="1">
      <c r="A26" s="17" t="n"/>
      <c r="B26" s="20" t="inlineStr">
        <is>
          <t>Dashboard</t>
        </is>
      </c>
      <c r="C26" s="21" t="inlineStr">
        <is>
          <t>Visual summary – charts and KPIs for Board presentation</t>
        </is>
      </c>
      <c r="D26" s="17" t="n"/>
    </row>
    <row r="27" ht="15.75" customHeight="1">
      <c r="A27" s="17" t="n"/>
      <c r="B27" s="17" t="n"/>
      <c r="C27" s="17" t="n"/>
      <c r="D27" s="17" t="n"/>
    </row>
    <row r="28" ht="15.75" customHeight="1">
      <c r="A28" s="17" t="n"/>
      <c r="B28" s="17" t="n"/>
      <c r="C28" s="17" t="n"/>
      <c r="D28" s="17" t="n"/>
    </row>
    <row r="29" ht="15.75" customHeight="1">
      <c r="A29" s="17" t="n"/>
      <c r="B29" s="11" t="inlineStr">
        <is>
          <t>COLOUR CODING</t>
        </is>
      </c>
      <c r="D29" s="17" t="n"/>
    </row>
    <row r="30" ht="18" customHeight="1">
      <c r="A30" s="17" t="n"/>
      <c r="B30" s="22" t="inlineStr">
        <is>
          <t>Blue text</t>
        </is>
      </c>
      <c r="C30" s="21" t="inlineStr">
        <is>
          <t>Hardcoded inputs – change these for your company</t>
        </is>
      </c>
      <c r="D30" s="17" t="n"/>
    </row>
    <row r="31" ht="18" customHeight="1">
      <c r="A31" s="17" t="n"/>
      <c r="B31" s="23" t="inlineStr">
        <is>
          <t>Black text</t>
        </is>
      </c>
      <c r="C31" s="21" t="inlineStr">
        <is>
          <t>Formulas – do not edit</t>
        </is>
      </c>
      <c r="D31" s="17" t="n"/>
    </row>
    <row r="32" ht="18" customHeight="1">
      <c r="A32" s="17" t="n"/>
      <c r="B32" s="24" t="inlineStr">
        <is>
          <t>Green text</t>
        </is>
      </c>
      <c r="C32" s="21" t="inlineStr">
        <is>
          <t>Cross-sheet links – do not edit</t>
        </is>
      </c>
      <c r="D32" s="17" t="n"/>
    </row>
    <row r="33" ht="18" customHeight="1">
      <c r="A33" s="17" t="n"/>
      <c r="B33" s="20" t="inlineStr">
        <is>
          <t>Sage fill</t>
        </is>
      </c>
      <c r="C33" s="21" t="inlineStr">
        <is>
          <t>Section headers and totals</t>
        </is>
      </c>
      <c r="D33" s="17" t="n"/>
    </row>
    <row r="34" ht="15.75" customHeight="1">
      <c r="A34" s="17" t="n"/>
      <c r="B34" s="17" t="n"/>
      <c r="C34" s="17" t="n"/>
      <c r="D34" s="17" t="n"/>
    </row>
    <row r="35" ht="13.5" customHeight="1">
      <c r="A35" s="15" t="n"/>
      <c r="B35" s="15" t="n"/>
      <c r="C35" s="15" t="n"/>
      <c r="D35" s="15" t="n"/>
    </row>
    <row r="36" ht="13.5" customHeight="1">
      <c r="A36" s="15" t="n"/>
      <c r="B36" s="10" t="inlineStr">
        <is>
          <t>◎  CFO Eyes  |  cfo-eyes.com  |  Templates, tools and sharp board reports – in one place.</t>
        </is>
      </c>
      <c r="D36" s="15" t="n"/>
    </row>
    <row r="37" ht="13.5" customHeight="1">
      <c r="A37" s="15" t="n"/>
      <c r="B37" s="15" t="n"/>
      <c r="C37" s="15" t="n"/>
      <c r="D37" s="15" t="n"/>
    </row>
  </sheetData>
  <mergeCells count="6">
    <mergeCell ref="B21:C21"/>
    <mergeCell ref="B2:C2"/>
    <mergeCell ref="B29:C29"/>
    <mergeCell ref="B5:C5"/>
    <mergeCell ref="B36:C36"/>
    <mergeCell ref="B4:C4"/>
  </mergeCells>
  <printOptions horizontalCentered="1"/>
  <pageMargins left="0.5" right="0.5" top="0.6" bottom="0.6" header="0.3" footer="0.3"/>
  <pageSetup orientation="portrait" paperSize="9" fitToHeight="0" fitToWidth="1" horizontalDpi="300" verticalDpi="300"/>
  <headerFooter>
    <oddHeader/>
    <oddFooter>&amp;C&amp;8 &amp;K808080© 2026 CFO Eyes – Licensed for use within the purchasing organisation only. Not for redistribution.</oddFooter>
    <evenHeader/>
    <evenFooter>&amp;C&amp;8 &amp;K808080© 2026 CFO Eyes – Licensed for use within the purchasing organisation only. Not for redistribution.</evenFooter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2:C56"/>
  <sheetViews>
    <sheetView showGridLines="0" zoomScaleNormal="100" workbookViewId="0">
      <pane ySplit="4" topLeftCell="A23" activePane="bottomLeft" state="frozen"/>
      <selection pane="bottomLeft" activeCell="A1" sqref="A1"/>
    </sheetView>
  </sheetViews>
  <sheetFormatPr baseColWidth="10" defaultColWidth="8.6640625" defaultRowHeight="15"/>
  <cols>
    <col width="32" customWidth="1" min="1" max="1"/>
    <col width="14" customWidth="1" min="2" max="2"/>
    <col width="40" customWidth="1" min="3" max="3"/>
  </cols>
  <sheetData>
    <row r="1" ht="7.5" customHeight="1"/>
    <row r="2" ht="25.5" customHeight="1">
      <c r="A2" s="9" t="inlineStr">
        <is>
          <t>◎  CFO Eyes  |  BUDGET ASSUMPTIONS</t>
        </is>
      </c>
    </row>
    <row r="3" ht="6" customHeight="1">
      <c r="A3" s="16" t="n"/>
    </row>
    <row r="5" ht="15.75" customHeight="1">
      <c r="A5" s="7" t="inlineStr">
        <is>
          <t xml:space="preserve">  REVENUE ASSUMPTIONS</t>
        </is>
      </c>
    </row>
    <row r="6" ht="15" customHeight="1">
      <c r="A6" s="25" t="inlineStr">
        <is>
          <t>Assumption</t>
        </is>
      </c>
      <c r="B6" s="25" t="inlineStr">
        <is>
          <t>Value</t>
        </is>
      </c>
      <c r="C6" s="25" t="inlineStr">
        <is>
          <t>Notes</t>
        </is>
      </c>
    </row>
    <row r="7" ht="15" customHeight="1">
      <c r="A7" s="26" t="inlineStr">
        <is>
          <t>FY Revenue – Prior Year Actual</t>
        </is>
      </c>
      <c r="B7" s="27" t="n">
        <v>0</v>
      </c>
      <c r="C7" s="28" t="inlineStr">
        <is>
          <t>Enter prior year actual revenue in your currency units</t>
        </is>
      </c>
    </row>
    <row r="8" ht="15" customHeight="1">
      <c r="A8" s="29" t="inlineStr">
        <is>
          <t>Revenue Growth Rate – Year 1</t>
        </is>
      </c>
      <c r="B8" s="30" t="n">
        <v>0.08</v>
      </c>
      <c r="C8" s="31" t="inlineStr">
        <is>
          <t>Expected organic growth rate</t>
        </is>
      </c>
    </row>
    <row r="9" ht="15" customHeight="1">
      <c r="A9" s="26" t="inlineStr">
        <is>
          <t>Q1 Revenue Weight</t>
        </is>
      </c>
      <c r="B9" s="32" t="n">
        <v>0.23</v>
      </c>
      <c r="C9" s="28" t="inlineStr">
        <is>
          <t>Share of annual revenue in Q1</t>
        </is>
      </c>
    </row>
    <row r="10" ht="15" customHeight="1">
      <c r="A10" s="29" t="inlineStr">
        <is>
          <t>Q2 Revenue Weight</t>
        </is>
      </c>
      <c r="B10" s="30" t="n">
        <v>0.24</v>
      </c>
      <c r="C10" s="31" t="inlineStr">
        <is>
          <t>Share of annual revenue in Q2</t>
        </is>
      </c>
    </row>
    <row r="11" ht="15" customHeight="1">
      <c r="A11" s="26" t="inlineStr">
        <is>
          <t>Q3 Revenue Weight</t>
        </is>
      </c>
      <c r="B11" s="32" t="n">
        <v>0.25</v>
      </c>
      <c r="C11" s="28" t="inlineStr">
        <is>
          <t>Share of annual revenue in Q3</t>
        </is>
      </c>
    </row>
    <row r="12" ht="15" customHeight="1">
      <c r="A12" s="29" t="inlineStr">
        <is>
          <t>Q4 Revenue Weight</t>
        </is>
      </c>
      <c r="B12" s="30" t="n">
        <v>0.28</v>
      </c>
      <c r="C12" s="31" t="inlineStr">
        <is>
          <t>Typically stronger due to year-end deals</t>
        </is>
      </c>
    </row>
    <row r="13" ht="15" customHeight="1">
      <c r="A13" s="26" t="inlineStr">
        <is>
          <t>Price Increase (YoY)</t>
        </is>
      </c>
      <c r="B13" s="32" t="n">
        <v>0.03</v>
      </c>
      <c r="C13" s="28" t="inlineStr">
        <is>
          <t>Average selling price increase</t>
        </is>
      </c>
    </row>
    <row r="14" ht="15" customHeight="1">
      <c r="A14" s="29" t="inlineStr">
        <is>
          <t>Volume Growth (YoY)</t>
        </is>
      </c>
      <c r="B14" s="30" t="n">
        <v>0.05</v>
      </c>
      <c r="C14" s="31" t="inlineStr">
        <is>
          <t>Volume/unit growth component</t>
        </is>
      </c>
    </row>
    <row r="16" ht="15.75" customHeight="1">
      <c r="A16" s="7" t="inlineStr">
        <is>
          <t xml:space="preserve">  GROSS MARGIN ASSUMPTIONS</t>
        </is>
      </c>
    </row>
    <row r="17" ht="15" customHeight="1">
      <c r="A17" s="25" t="inlineStr">
        <is>
          <t>Assumption</t>
        </is>
      </c>
      <c r="B17" s="25" t="inlineStr">
        <is>
          <t>Value</t>
        </is>
      </c>
      <c r="C17" s="25" t="inlineStr">
        <is>
          <t>Notes</t>
        </is>
      </c>
    </row>
    <row r="18" ht="15" customHeight="1">
      <c r="A18" s="26" t="inlineStr">
        <is>
          <t>Target Gross Margin %</t>
        </is>
      </c>
      <c r="B18" s="32" t="n">
        <v>0.62</v>
      </c>
      <c r="C18" s="28" t="inlineStr">
        <is>
          <t>Company-level gross margin target</t>
        </is>
      </c>
    </row>
    <row r="19" ht="15" customHeight="1">
      <c r="A19" s="29" t="inlineStr">
        <is>
          <t>COGS – Materials / Direct costs %</t>
        </is>
      </c>
      <c r="B19" s="30" t="n">
        <v>0.22</v>
      </c>
      <c r="C19" s="31" t="inlineStr">
        <is>
          <t>% of revenue</t>
        </is>
      </c>
    </row>
    <row r="20" ht="15" customHeight="1">
      <c r="A20" s="26" t="inlineStr">
        <is>
          <t>COGS – Direct labour %</t>
        </is>
      </c>
      <c r="B20" s="32" t="n">
        <v>0.1</v>
      </c>
      <c r="C20" s="28" t="inlineStr">
        <is>
          <t>% of revenue</t>
        </is>
      </c>
    </row>
    <row r="21" ht="15" customHeight="1">
      <c r="A21" s="29" t="inlineStr">
        <is>
          <t>COGS – Other direct costs %</t>
        </is>
      </c>
      <c r="B21" s="30" t="n">
        <v>0.06</v>
      </c>
      <c r="C21" s="31" t="inlineStr">
        <is>
          <t>% of revenue</t>
        </is>
      </c>
    </row>
    <row r="22" ht="15" customHeight="1">
      <c r="A22" s="26" t="inlineStr">
        <is>
          <t>Inventory write-off provision %</t>
        </is>
      </c>
      <c r="B22" s="32" t="n">
        <v>0.005</v>
      </c>
      <c r="C22" s="28" t="inlineStr">
        <is>
          <t>% of COGS</t>
        </is>
      </c>
    </row>
    <row r="24" ht="15.75" customHeight="1">
      <c r="A24" s="7" t="inlineStr">
        <is>
          <t xml:space="preserve">  OPERATING EXPENSE ASSUMPTIONS</t>
        </is>
      </c>
    </row>
    <row r="25" ht="15" customHeight="1">
      <c r="A25" s="25" t="inlineStr">
        <is>
          <t>Assumption</t>
        </is>
      </c>
      <c r="B25" s="25" t="inlineStr">
        <is>
          <t>Value</t>
        </is>
      </c>
      <c r="C25" s="25" t="inlineStr">
        <is>
          <t>Notes</t>
        </is>
      </c>
    </row>
    <row r="26" ht="15" customHeight="1">
      <c r="A26" s="26" t="inlineStr">
        <is>
          <t>Sales &amp; Marketing % of Revenue</t>
        </is>
      </c>
      <c r="B26" s="32" t="n">
        <v>0.15</v>
      </c>
      <c r="C26" s="28" t="inlineStr">
        <is>
          <t>% of revenue – blended S&amp;M spend</t>
        </is>
      </c>
    </row>
    <row r="27" ht="15" customHeight="1">
      <c r="A27" s="29" t="inlineStr">
        <is>
          <t>Research &amp; Development % of Revenue</t>
        </is>
      </c>
      <c r="B27" s="30" t="n">
        <v>0.12</v>
      </c>
      <c r="C27" s="31" t="inlineStr">
        <is>
          <t>% of revenue</t>
        </is>
      </c>
    </row>
    <row r="28" ht="15" customHeight="1">
      <c r="A28" s="26" t="inlineStr">
        <is>
          <t>General &amp; Administrative % of Revenue</t>
        </is>
      </c>
      <c r="B28" s="32" t="n">
        <v>0.08</v>
      </c>
      <c r="C28" s="28" t="inlineStr">
        <is>
          <t>% of revenue – G&amp;A overhead</t>
        </is>
      </c>
    </row>
    <row r="29" ht="15" customHeight="1">
      <c r="A29" s="29" t="inlineStr">
        <is>
          <t>Depreciation &amp; Amortisation (fixed)</t>
        </is>
      </c>
      <c r="B29" s="33" t="n">
        <v>0</v>
      </c>
      <c r="C29" s="31" t="inlineStr">
        <is>
          <t>Enter absolute amount in currency units</t>
        </is>
      </c>
    </row>
    <row r="30" ht="15" customHeight="1">
      <c r="A30" s="26" t="inlineStr">
        <is>
          <t>Other operating expenses (fixed)</t>
        </is>
      </c>
      <c r="B30" s="27" t="n">
        <v>0</v>
      </c>
      <c r="C30" s="28" t="inlineStr">
        <is>
          <t>Enter absolute amount in currency units</t>
        </is>
      </c>
    </row>
    <row r="32" ht="15.75" customHeight="1">
      <c r="A32" s="7" t="inlineStr">
        <is>
          <t xml:space="preserve">  HEADCOUNT &amp; PEOPLE COSTS</t>
        </is>
      </c>
    </row>
    <row r="33" ht="15" customHeight="1">
      <c r="A33" s="25" t="inlineStr">
        <is>
          <t>Assumption</t>
        </is>
      </c>
      <c r="B33" s="25" t="inlineStr">
        <is>
          <t>Value</t>
        </is>
      </c>
      <c r="C33" s="25" t="inlineStr">
        <is>
          <t>Notes</t>
        </is>
      </c>
    </row>
    <row r="34" ht="15" customHeight="1">
      <c r="A34" s="26" t="inlineStr">
        <is>
          <t>Total Headcount (FY Budget)</t>
        </is>
      </c>
      <c r="B34" s="27" t="n">
        <v>50</v>
      </c>
      <c r="C34" s="28" t="inlineStr">
        <is>
          <t>Full-time equivalents at year end</t>
        </is>
      </c>
    </row>
    <row r="35" ht="15" customHeight="1">
      <c r="A35" s="29" t="inlineStr">
        <is>
          <t>Avg Annual Salary (per FTE)</t>
        </is>
      </c>
      <c r="B35" s="33" t="n">
        <v>0</v>
      </c>
      <c r="C35" s="31" t="inlineStr">
        <is>
          <t>Average fully loaded salary in currency units</t>
        </is>
      </c>
    </row>
    <row r="36" ht="15" customHeight="1">
      <c r="A36" s="26" t="inlineStr">
        <is>
          <t>Employer Social Charges %</t>
        </is>
      </c>
      <c r="B36" s="32" t="n">
        <v>0.25</v>
      </c>
      <c r="C36" s="28" t="inlineStr">
        <is>
          <t>On top of gross salary</t>
        </is>
      </c>
    </row>
    <row r="37" ht="15" customHeight="1">
      <c r="A37" s="29" t="inlineStr">
        <is>
          <t>Annual Salary Increase %</t>
        </is>
      </c>
      <c r="B37" s="30" t="n">
        <v>0.04</v>
      </c>
      <c r="C37" s="31" t="inlineStr">
        <is>
          <t>Budget salary inflation</t>
        </is>
      </c>
    </row>
    <row r="38" ht="15" customHeight="1">
      <c r="A38" s="26" t="inlineStr">
        <is>
          <t>Bonus / Variable Pay % of Salary</t>
        </is>
      </c>
      <c r="B38" s="32" t="n">
        <v>0.1</v>
      </c>
      <c r="C38" s="28" t="inlineStr">
        <is>
          <t>Target bonus as % of base salary</t>
        </is>
      </c>
    </row>
    <row r="39" ht="15" customHeight="1">
      <c r="A39" s="29" t="inlineStr">
        <is>
          <t>New Hires – H1</t>
        </is>
      </c>
      <c r="B39" s="33" t="n">
        <v>0</v>
      </c>
      <c r="C39" s="31" t="inlineStr">
        <is>
          <t>Number of new FTEs joining Jan–Jun</t>
        </is>
      </c>
    </row>
    <row r="40" ht="15" customHeight="1">
      <c r="A40" s="26" t="inlineStr">
        <is>
          <t>New Hires – H2</t>
        </is>
      </c>
      <c r="B40" s="27" t="n">
        <v>0</v>
      </c>
      <c r="C40" s="28" t="inlineStr">
        <is>
          <t>Number of new FTEs joining Jul–Dec</t>
        </is>
      </c>
    </row>
    <row r="42" ht="15.75" customHeight="1">
      <c r="A42" s="7" t="inlineStr">
        <is>
          <t xml:space="preserve">  CAPEX &amp; DEPRECIATION</t>
        </is>
      </c>
    </row>
    <row r="43" ht="15" customHeight="1">
      <c r="A43" s="25" t="inlineStr">
        <is>
          <t>Assumption</t>
        </is>
      </c>
      <c r="B43" s="25" t="inlineStr">
        <is>
          <t>Value</t>
        </is>
      </c>
      <c r="C43" s="25" t="inlineStr">
        <is>
          <t>Notes</t>
        </is>
      </c>
    </row>
    <row r="44" ht="15" customHeight="1">
      <c r="A44" s="26" t="inlineStr">
        <is>
          <t>Total CapEx Budget</t>
        </is>
      </c>
      <c r="B44" s="27" t="n">
        <v>0</v>
      </c>
      <c r="C44" s="28" t="inlineStr">
        <is>
          <t>Planned capital expenditure – enter in currency units</t>
        </is>
      </c>
    </row>
    <row r="45" ht="15" customHeight="1">
      <c r="A45" s="29" t="inlineStr">
        <is>
          <t>Avg Asset Life (years)</t>
        </is>
      </c>
      <c r="B45" s="33" t="n">
        <v>4</v>
      </c>
      <c r="C45" s="31" t="inlineStr">
        <is>
          <t>For depreciation calculation</t>
        </is>
      </c>
    </row>
    <row r="46" ht="15" customHeight="1">
      <c r="A46" s="26" t="inlineStr">
        <is>
          <t>Existing Asset Depreciation</t>
        </is>
      </c>
      <c r="B46" s="27" t="n">
        <v>0</v>
      </c>
      <c r="C46" s="28" t="inlineStr">
        <is>
          <t>Depreciation on assets already on balance sheet</t>
        </is>
      </c>
    </row>
    <row r="48" ht="15.75" customHeight="1">
      <c r="A48" s="7" t="inlineStr">
        <is>
          <t xml:space="preserve">  FX &amp; OTHER</t>
        </is>
      </c>
    </row>
    <row r="49" ht="15" customHeight="1">
      <c r="A49" s="25" t="inlineStr">
        <is>
          <t>Assumption</t>
        </is>
      </c>
      <c r="B49" s="25" t="inlineStr">
        <is>
          <t>Value</t>
        </is>
      </c>
      <c r="C49" s="25" t="inlineStr">
        <is>
          <t>Notes</t>
        </is>
      </c>
    </row>
    <row r="50" ht="15" customHeight="1">
      <c r="A50" s="26" t="inlineStr">
        <is>
          <t>Functional Currency</t>
        </is>
      </c>
      <c r="B50" s="27" t="inlineStr">
        <is>
          <t>USD</t>
        </is>
      </c>
      <c r="C50" s="28" t="inlineStr">
        <is>
          <t>Enter ISO code: USD / EUR / GBP / SEK etc.</t>
        </is>
      </c>
    </row>
    <row r="51" ht="15" customHeight="1">
      <c r="A51" s="29" t="inlineStr">
        <is>
          <t>FX Rate – EUR/[Base]</t>
        </is>
      </c>
      <c r="B51" s="33" t="n">
        <v>1</v>
      </c>
      <c r="C51" s="31" t="inlineStr">
        <is>
          <t>Enter FX rate for EUR exposure</t>
        </is>
      </c>
    </row>
    <row r="52" ht="15" customHeight="1">
      <c r="A52" s="26" t="inlineStr">
        <is>
          <t>FX Rate – GBP/[Base]</t>
        </is>
      </c>
      <c r="B52" s="27" t="n">
        <v>1</v>
      </c>
      <c r="C52" s="28" t="inlineStr">
        <is>
          <t>Enter FX rate for GBP exposure</t>
        </is>
      </c>
    </row>
    <row r="53" ht="15" customHeight="1">
      <c r="A53" s="29" t="inlineStr">
        <is>
          <t>FX Rate – Other</t>
        </is>
      </c>
      <c r="B53" s="33" t="n">
        <v>1</v>
      </c>
      <c r="C53" s="31" t="inlineStr">
        <is>
          <t>Enter any other material FX exposure</t>
        </is>
      </c>
    </row>
    <row r="54" ht="15" customHeight="1">
      <c r="A54" s="26" t="inlineStr">
        <is>
          <t>Corporate Tax Rate %</t>
        </is>
      </c>
      <c r="B54" s="32" t="n">
        <v>0.21</v>
      </c>
      <c r="C54" s="28" t="inlineStr">
        <is>
          <t>Applicable statutory rate</t>
        </is>
      </c>
    </row>
    <row r="55" ht="15" customHeight="1">
      <c r="A55" s="29" t="inlineStr">
        <is>
          <t>Interest Rate on Debt %</t>
        </is>
      </c>
      <c r="B55" s="30" t="n">
        <v>0.05</v>
      </c>
      <c r="C55" s="31" t="inlineStr">
        <is>
          <t>For interest expense calculation</t>
        </is>
      </c>
    </row>
    <row r="56" ht="15" customHeight="1">
      <c r="A56" s="26" t="inlineStr">
        <is>
          <t>Net Debt / (Cash)</t>
        </is>
      </c>
      <c r="B56" s="27" t="n">
        <v>0</v>
      </c>
      <c r="C56" s="28" t="inlineStr">
        <is>
          <t>Opening net debt position</t>
        </is>
      </c>
    </row>
  </sheetData>
  <mergeCells count="8">
    <mergeCell ref="A42:C42"/>
    <mergeCell ref="A5:C5"/>
    <mergeCell ref="A32:C32"/>
    <mergeCell ref="A2:C2"/>
    <mergeCell ref="A3:C3"/>
    <mergeCell ref="A48:C48"/>
    <mergeCell ref="A24:C24"/>
    <mergeCell ref="A16:C16"/>
  </mergeCells>
  <printOptions horizontalCentered="1"/>
  <pageMargins left="0.5" right="0.5" top="0.6" bottom="0.6" header="0.3" footer="0.3"/>
  <pageSetup orientation="portrait" paperSize="9" fitToHeight="0" fitToWidth="1" horizontalDpi="300" verticalDpi="300"/>
  <headerFooter>
    <oddHeader/>
    <oddFooter>&amp;C&amp;8 &amp;K808080© 2026 CFO Eyes – Licensed for use within the purchasing organisation only. Not for redistribution.</oddFooter>
    <evenHeader/>
    <evenFooter>&amp;C&amp;8 &amp;K808080© 2026 CFO Eyes – Licensed for use within the purchasing organisation only. Not for redistribution.</evenFooter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2:P42"/>
  <sheetViews>
    <sheetView showGridLines="0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A1" sqref="A1"/>
    </sheetView>
  </sheetViews>
  <sheetFormatPr baseColWidth="10" defaultColWidth="8.6640625" defaultRowHeight="15"/>
  <cols>
    <col width="30" customWidth="1" min="1" max="1"/>
    <col width="9" customWidth="1" min="2" max="13"/>
    <col width="10" customWidth="1" min="14" max="15"/>
    <col width="8" customWidth="1" min="16" max="16"/>
  </cols>
  <sheetData>
    <row r="1" ht="7.5" customHeight="1"/>
    <row r="2" ht="25.5" customHeight="1">
      <c r="A2" s="9" t="inlineStr">
        <is>
          <t>◎  CFO Eyes  |  P&amp;L BUDGET</t>
        </is>
      </c>
    </row>
    <row r="3" ht="6" customHeight="1">
      <c r="A3" s="16" t="n"/>
    </row>
    <row r="4" ht="13.5" customHeight="1">
      <c r="A4" s="6" t="inlineStr">
        <is>
          <t xml:space="preserve">  Formulas pull from Assumptions sheet. Blue = hardcoded override. Black = formula. Do not break cell references.</t>
        </is>
      </c>
    </row>
    <row r="5" ht="18" customHeight="1">
      <c r="A5" s="34" t="n"/>
      <c r="B5" s="34" t="inlineStr">
        <is>
          <t>Jan</t>
        </is>
      </c>
      <c r="C5" s="34" t="inlineStr">
        <is>
          <t>Feb</t>
        </is>
      </c>
      <c r="D5" s="34" t="inlineStr">
        <is>
          <t>Mar</t>
        </is>
      </c>
      <c r="E5" s="34" t="inlineStr">
        <is>
          <t>Apr</t>
        </is>
      </c>
      <c r="F5" s="34" t="inlineStr">
        <is>
          <t>May</t>
        </is>
      </c>
      <c r="G5" s="34" t="inlineStr">
        <is>
          <t>Jun</t>
        </is>
      </c>
      <c r="H5" s="34" t="inlineStr">
        <is>
          <t>Jul</t>
        </is>
      </c>
      <c r="I5" s="34" t="inlineStr">
        <is>
          <t>Aug</t>
        </is>
      </c>
      <c r="J5" s="34" t="inlineStr">
        <is>
          <t>Sep</t>
        </is>
      </c>
      <c r="K5" s="34" t="inlineStr">
        <is>
          <t>Oct</t>
        </is>
      </c>
      <c r="L5" s="34" t="inlineStr">
        <is>
          <t>Nov</t>
        </is>
      </c>
      <c r="M5" s="34" t="inlineStr">
        <is>
          <t>Dec</t>
        </is>
      </c>
      <c r="N5" s="34" t="inlineStr">
        <is>
          <t>FY Total</t>
        </is>
      </c>
      <c r="O5" s="34" t="inlineStr">
        <is>
          <t>Prior Year</t>
        </is>
      </c>
      <c r="P5" s="34" t="inlineStr">
        <is>
          <t>YoY %</t>
        </is>
      </c>
    </row>
    <row r="6" ht="15.75" customHeight="1">
      <c r="A6" s="7" t="inlineStr">
        <is>
          <t xml:space="preserve">  REVENUE</t>
        </is>
      </c>
    </row>
    <row r="7" ht="15" customHeight="1">
      <c r="A7" s="26" t="inlineStr">
        <is>
          <t xml:space="preserve">  Product Revenue</t>
        </is>
      </c>
      <c r="B7" s="35">
        <f>Assumptions!B8*(1+Assumptions!B8)*(Assumptions!B9/3)</f>
        <v/>
      </c>
      <c r="C7" s="35">
        <f>Assumptions!B8*(1+Assumptions!B8)*(Assumptions!B9/3)</f>
        <v/>
      </c>
      <c r="D7" s="35">
        <f>Assumptions!B8*(1+Assumptions!B8)*(Assumptions!B9/3)</f>
        <v/>
      </c>
      <c r="E7" s="35">
        <f>Assumptions!B8*(1+Assumptions!B8)*(Assumptions!B10/3)</f>
        <v/>
      </c>
      <c r="F7" s="35">
        <f>Assumptions!B8*(1+Assumptions!B8)*(Assumptions!B10/3)</f>
        <v/>
      </c>
      <c r="G7" s="35">
        <f>Assumptions!B8*(1+Assumptions!B8)*(Assumptions!B10/3)</f>
        <v/>
      </c>
      <c r="H7" s="35">
        <f>Assumptions!B8*(1+Assumptions!B8)*(Assumptions!B11/3)</f>
        <v/>
      </c>
      <c r="I7" s="35">
        <f>Assumptions!B8*(1+Assumptions!B8)*(Assumptions!B11/3)</f>
        <v/>
      </c>
      <c r="J7" s="35">
        <f>Assumptions!B8*(1+Assumptions!B8)*(Assumptions!B11/3)</f>
        <v/>
      </c>
      <c r="K7" s="35">
        <f>Assumptions!B8*(1+Assumptions!B8)*(Assumptions!B12/3)</f>
        <v/>
      </c>
      <c r="L7" s="35">
        <f>Assumptions!B8*(1+Assumptions!B8)*(Assumptions!B12/3)</f>
        <v/>
      </c>
      <c r="M7" s="35">
        <f>Assumptions!B8*(1+Assumptions!B8)*(Assumptions!B12/3)</f>
        <v/>
      </c>
      <c r="N7" s="35">
        <f>SUM(B7:M7)</f>
        <v/>
      </c>
      <c r="O7" s="36" t="n"/>
      <c r="P7" s="37">
        <f>IF(O7&lt;&gt;0,(N7-O7)/ABS(O7),"-")</f>
        <v/>
      </c>
    </row>
    <row r="8" ht="15" customHeight="1">
      <c r="A8" s="29" t="inlineStr">
        <is>
          <t xml:space="preserve">  Service &amp; Subscription Revenue</t>
        </is>
      </c>
      <c r="B8" s="38">
        <f>B7*0.15</f>
        <v/>
      </c>
      <c r="C8" s="38">
        <f>B7*0.15</f>
        <v/>
      </c>
      <c r="D8" s="38">
        <f>B7*0.15</f>
        <v/>
      </c>
      <c r="E8" s="38">
        <f>B7*0.15</f>
        <v/>
      </c>
      <c r="F8" s="38">
        <f>B7*0.15</f>
        <v/>
      </c>
      <c r="G8" s="38">
        <f>B7*0.15</f>
        <v/>
      </c>
      <c r="H8" s="38">
        <f>B7*0.15</f>
        <v/>
      </c>
      <c r="I8" s="38">
        <f>B7*0.15</f>
        <v/>
      </c>
      <c r="J8" s="38">
        <f>B7*0.15</f>
        <v/>
      </c>
      <c r="K8" s="38">
        <f>B7*0.15</f>
        <v/>
      </c>
      <c r="L8" s="38">
        <f>B7*0.15</f>
        <v/>
      </c>
      <c r="M8" s="38">
        <f>B7*0.15</f>
        <v/>
      </c>
      <c r="N8" s="38">
        <f>SUM(B8:M8)</f>
        <v/>
      </c>
      <c r="O8" s="39" t="n"/>
      <c r="P8" s="40">
        <f>IF(O8&lt;&gt;0,(N8-O8)/ABS(O8),"-")</f>
        <v/>
      </c>
    </row>
    <row r="9" ht="15" customHeight="1">
      <c r="A9" s="26" t="inlineStr">
        <is>
          <t xml:space="preserve">  Other Revenue</t>
        </is>
      </c>
      <c r="B9" s="35">
        <f>0</f>
        <v/>
      </c>
      <c r="C9" s="35">
        <f>0</f>
        <v/>
      </c>
      <c r="D9" s="35">
        <f>0</f>
        <v/>
      </c>
      <c r="E9" s="35">
        <f>0</f>
        <v/>
      </c>
      <c r="F9" s="35">
        <f>0</f>
        <v/>
      </c>
      <c r="G9" s="35">
        <f>0</f>
        <v/>
      </c>
      <c r="H9" s="35">
        <f>0</f>
        <v/>
      </c>
      <c r="I9" s="35">
        <f>0</f>
        <v/>
      </c>
      <c r="J9" s="35">
        <f>0</f>
        <v/>
      </c>
      <c r="K9" s="35">
        <f>0</f>
        <v/>
      </c>
      <c r="L9" s="35">
        <f>0</f>
        <v/>
      </c>
      <c r="M9" s="35">
        <f>0</f>
        <v/>
      </c>
      <c r="N9" s="35">
        <f>SUM(B9:M9)</f>
        <v/>
      </c>
      <c r="O9" s="36" t="n"/>
      <c r="P9" s="37">
        <f>IF(O9&lt;&gt;0,(N9-O9)/ABS(O9),"-")</f>
        <v/>
      </c>
    </row>
    <row r="10" ht="15" customHeight="1">
      <c r="A10" s="41" t="inlineStr">
        <is>
          <t>TOTAL REVENUE</t>
        </is>
      </c>
      <c r="B10" s="42">
        <f>B7+B8+B9</f>
        <v/>
      </c>
      <c r="C10" s="42">
        <f>C7+C8+C9</f>
        <v/>
      </c>
      <c r="D10" s="42">
        <f>D7+D8+D9</f>
        <v/>
      </c>
      <c r="E10" s="42">
        <f>E7+E8+E9</f>
        <v/>
      </c>
      <c r="F10" s="42">
        <f>F7+F8+F9</f>
        <v/>
      </c>
      <c r="G10" s="42">
        <f>G7+G8+G9</f>
        <v/>
      </c>
      <c r="H10" s="42">
        <f>H7+H8+H9</f>
        <v/>
      </c>
      <c r="I10" s="42">
        <f>I7+I8+I9</f>
        <v/>
      </c>
      <c r="J10" s="42">
        <f>J7+J8+J9</f>
        <v/>
      </c>
      <c r="K10" s="42">
        <f>K7+K8+K9</f>
        <v/>
      </c>
      <c r="L10" s="42">
        <f>L7+L8+L9</f>
        <v/>
      </c>
      <c r="M10" s="42">
        <f>M7+M8+M9</f>
        <v/>
      </c>
      <c r="N10" s="42">
        <f>SUM(B10:M10)</f>
        <v/>
      </c>
      <c r="O10" s="43" t="n"/>
      <c r="P10" s="44">
        <f>IF(O10&lt;&gt;0,(N10-O10)/ABS(O10),"-")</f>
        <v/>
      </c>
    </row>
    <row r="11" ht="6" customHeight="1"/>
    <row r="12" ht="15.75" customHeight="1">
      <c r="A12" s="7" t="inlineStr">
        <is>
          <t xml:space="preserve">  COST OF GOODS SOLD</t>
        </is>
      </c>
    </row>
    <row r="13" ht="15" customHeight="1">
      <c r="A13" s="26" t="inlineStr">
        <is>
          <t xml:space="preserve">  Materials &amp; Direct Costs</t>
        </is>
      </c>
      <c r="B13" s="35">
        <f>-B10*Assumptions!B19</f>
        <v/>
      </c>
      <c r="C13" s="35">
        <f>-C10*Assumptions!B19</f>
        <v/>
      </c>
      <c r="D13" s="35">
        <f>-D10*Assumptions!B19</f>
        <v/>
      </c>
      <c r="E13" s="35">
        <f>-E10*Assumptions!B19</f>
        <v/>
      </c>
      <c r="F13" s="35">
        <f>-F10*Assumptions!B19</f>
        <v/>
      </c>
      <c r="G13" s="35">
        <f>-G10*Assumptions!B19</f>
        <v/>
      </c>
      <c r="H13" s="35">
        <f>-H10*Assumptions!B19</f>
        <v/>
      </c>
      <c r="I13" s="35">
        <f>-I10*Assumptions!B19</f>
        <v/>
      </c>
      <c r="J13" s="35">
        <f>-J10*Assumptions!B19</f>
        <v/>
      </c>
      <c r="K13" s="35">
        <f>-K10*Assumptions!B19</f>
        <v/>
      </c>
      <c r="L13" s="35">
        <f>-L10*Assumptions!B19</f>
        <v/>
      </c>
      <c r="M13" s="35">
        <f>-M10*Assumptions!B19</f>
        <v/>
      </c>
      <c r="N13" s="35">
        <f>SUM(B13:M13)</f>
        <v/>
      </c>
      <c r="O13" s="36" t="n"/>
      <c r="P13" s="37">
        <f>IF(O13&lt;&gt;0,(N13-O13)/ABS(O13),"-")</f>
        <v/>
      </c>
    </row>
    <row r="14" ht="15" customHeight="1">
      <c r="A14" s="29" t="inlineStr">
        <is>
          <t xml:space="preserve">  Direct Labour</t>
        </is>
      </c>
      <c r="B14" s="38">
        <f>-B10*Assumptions!B26</f>
        <v/>
      </c>
      <c r="C14" s="38">
        <f>-C10*Assumptions!B26</f>
        <v/>
      </c>
      <c r="D14" s="38">
        <f>-D10*Assumptions!B26</f>
        <v/>
      </c>
      <c r="E14" s="38">
        <f>-E10*Assumptions!B26</f>
        <v/>
      </c>
      <c r="F14" s="38">
        <f>-F10*Assumptions!B26</f>
        <v/>
      </c>
      <c r="G14" s="38">
        <f>-G10*Assumptions!B26</f>
        <v/>
      </c>
      <c r="H14" s="38">
        <f>-H10*Assumptions!B26</f>
        <v/>
      </c>
      <c r="I14" s="38">
        <f>-I10*Assumptions!B26</f>
        <v/>
      </c>
      <c r="J14" s="38">
        <f>-J10*Assumptions!B26</f>
        <v/>
      </c>
      <c r="K14" s="38">
        <f>-K10*Assumptions!B26</f>
        <v/>
      </c>
      <c r="L14" s="38">
        <f>-L10*Assumptions!B26</f>
        <v/>
      </c>
      <c r="M14" s="38">
        <f>-M10*Assumptions!B26</f>
        <v/>
      </c>
      <c r="N14" s="38">
        <f>SUM(B14:M14)</f>
        <v/>
      </c>
      <c r="O14" s="39" t="n"/>
      <c r="P14" s="40">
        <f>IF(O14&lt;&gt;0,(N14-O14)/ABS(O14),"-")</f>
        <v/>
      </c>
    </row>
    <row r="15" ht="15" customHeight="1">
      <c r="A15" s="26" t="inlineStr">
        <is>
          <t xml:space="preserve">  Other Direct Costs</t>
        </is>
      </c>
      <c r="B15" s="35">
        <f>-B10*Assumptions!B27</f>
        <v/>
      </c>
      <c r="C15" s="35">
        <f>-C10*Assumptions!B27</f>
        <v/>
      </c>
      <c r="D15" s="35">
        <f>-D10*Assumptions!B27</f>
        <v/>
      </c>
      <c r="E15" s="35">
        <f>-E10*Assumptions!B27</f>
        <v/>
      </c>
      <c r="F15" s="35">
        <f>-F10*Assumptions!B27</f>
        <v/>
      </c>
      <c r="G15" s="35">
        <f>-G10*Assumptions!B27</f>
        <v/>
      </c>
      <c r="H15" s="35">
        <f>-H10*Assumptions!B27</f>
        <v/>
      </c>
      <c r="I15" s="35">
        <f>-I10*Assumptions!B27</f>
        <v/>
      </c>
      <c r="J15" s="35">
        <f>-J10*Assumptions!B27</f>
        <v/>
      </c>
      <c r="K15" s="35">
        <f>-K10*Assumptions!B27</f>
        <v/>
      </c>
      <c r="L15" s="35">
        <f>-L10*Assumptions!B27</f>
        <v/>
      </c>
      <c r="M15" s="35">
        <f>-M10*Assumptions!B27</f>
        <v/>
      </c>
      <c r="N15" s="35">
        <f>SUM(B15:M15)</f>
        <v/>
      </c>
      <c r="O15" s="36" t="n"/>
      <c r="P15" s="37">
        <f>IF(O15&lt;&gt;0,(N15-O15)/ABS(O15),"-")</f>
        <v/>
      </c>
    </row>
    <row r="16" ht="15" customHeight="1">
      <c r="A16" s="41" t="inlineStr">
        <is>
          <t>TOTAL COGS</t>
        </is>
      </c>
      <c r="B16" s="42">
        <f>B13+B14+B15</f>
        <v/>
      </c>
      <c r="C16" s="42">
        <f>C13+C14+C15</f>
        <v/>
      </c>
      <c r="D16" s="42">
        <f>D13+D14+D15</f>
        <v/>
      </c>
      <c r="E16" s="42">
        <f>E13+E14+E15</f>
        <v/>
      </c>
      <c r="F16" s="42">
        <f>F13+F14+F15</f>
        <v/>
      </c>
      <c r="G16" s="42">
        <f>G13+G14+G15</f>
        <v/>
      </c>
      <c r="H16" s="42">
        <f>H13+H14+H15</f>
        <v/>
      </c>
      <c r="I16" s="42">
        <f>I13+I14+I15</f>
        <v/>
      </c>
      <c r="J16" s="42">
        <f>J13+J14+J15</f>
        <v/>
      </c>
      <c r="K16" s="42">
        <f>K13+K14+K15</f>
        <v/>
      </c>
      <c r="L16" s="42">
        <f>L13+L14+L15</f>
        <v/>
      </c>
      <c r="M16" s="42">
        <f>M13+M14+M15</f>
        <v/>
      </c>
      <c r="N16" s="42">
        <f>SUM(B16:M16)</f>
        <v/>
      </c>
      <c r="O16" s="43" t="n"/>
      <c r="P16" s="44">
        <f>IF(O16&lt;&gt;0,(N16-O16)/ABS(O16),"-")</f>
        <v/>
      </c>
    </row>
    <row r="17" ht="6" customHeight="1"/>
    <row r="18" ht="15" customHeight="1">
      <c r="A18" s="45" t="inlineStr">
        <is>
          <t>GROSS PROFIT</t>
        </is>
      </c>
      <c r="B18" s="46">
        <f>B10+B16</f>
        <v/>
      </c>
      <c r="C18" s="46">
        <f>C10+C16</f>
        <v/>
      </c>
      <c r="D18" s="46">
        <f>D10+D16</f>
        <v/>
      </c>
      <c r="E18" s="46">
        <f>E10+E16</f>
        <v/>
      </c>
      <c r="F18" s="46">
        <f>F10+F16</f>
        <v/>
      </c>
      <c r="G18" s="46">
        <f>G10+G16</f>
        <v/>
      </c>
      <c r="H18" s="46">
        <f>H10+H16</f>
        <v/>
      </c>
      <c r="I18" s="46">
        <f>I10+I16</f>
        <v/>
      </c>
      <c r="J18" s="46">
        <f>J10+J16</f>
        <v/>
      </c>
      <c r="K18" s="46">
        <f>K10+K16</f>
        <v/>
      </c>
      <c r="L18" s="46">
        <f>L10+L16</f>
        <v/>
      </c>
      <c r="M18" s="46">
        <f>M10+M16</f>
        <v/>
      </c>
      <c r="N18" s="46">
        <f>SUM(B18:M18)</f>
        <v/>
      </c>
      <c r="O18" s="47" t="n"/>
      <c r="P18" s="48">
        <f>IF(O18&lt;&gt;0,(N18-O18)/ABS(O18),"-")</f>
        <v/>
      </c>
    </row>
    <row r="19" ht="15" customHeight="1">
      <c r="A19" s="26" t="inlineStr">
        <is>
          <t xml:space="preserve">  Gross Margin %</t>
        </is>
      </c>
      <c r="B19" s="37">
        <f>IF(B10&lt;&gt;0,B18/B10,"-")</f>
        <v/>
      </c>
      <c r="C19" s="37">
        <f>IF(C10&lt;&gt;0,C18/C10,"-")</f>
        <v/>
      </c>
      <c r="D19" s="37">
        <f>IF(D10&lt;&gt;0,D18/D10,"-")</f>
        <v/>
      </c>
      <c r="E19" s="37">
        <f>IF(E10&lt;&gt;0,E18/E10,"-")</f>
        <v/>
      </c>
      <c r="F19" s="37">
        <f>IF(F10&lt;&gt;0,F18/F10,"-")</f>
        <v/>
      </c>
      <c r="G19" s="37">
        <f>IF(G10&lt;&gt;0,G18/G10,"-")</f>
        <v/>
      </c>
      <c r="H19" s="37">
        <f>IF(H10&lt;&gt;0,H18/H10,"-")</f>
        <v/>
      </c>
      <c r="I19" s="37">
        <f>IF(I10&lt;&gt;0,I18/I10,"-")</f>
        <v/>
      </c>
      <c r="J19" s="37">
        <f>IF(J10&lt;&gt;0,J18/J10,"-")</f>
        <v/>
      </c>
      <c r="K19" s="37">
        <f>IF(K10&lt;&gt;0,K18/K10,"-")</f>
        <v/>
      </c>
      <c r="L19" s="37">
        <f>IF(L10&lt;&gt;0,L18/L10,"-")</f>
        <v/>
      </c>
      <c r="M19" s="37">
        <f>IF(M10&lt;&gt;0,M18/M10,"-")</f>
        <v/>
      </c>
      <c r="N19" s="37">
        <f>IF(N10&lt;&gt;0,N18/N10,"-")</f>
        <v/>
      </c>
      <c r="O19" s="49" t="n"/>
      <c r="P19" s="37" t="n"/>
    </row>
    <row r="20" ht="6" customHeight="1"/>
    <row r="21" ht="15.75" customHeight="1">
      <c r="A21" s="7" t="inlineStr">
        <is>
          <t xml:space="preserve">  OPERATING EXPENSES</t>
        </is>
      </c>
    </row>
    <row r="22" ht="15" customHeight="1">
      <c r="A22" s="29" t="inlineStr">
        <is>
          <t xml:space="preserve">  Sales &amp; Marketing</t>
        </is>
      </c>
      <c r="B22" s="38">
        <f>-B10*Assumptions!B26</f>
        <v/>
      </c>
      <c r="C22" s="38">
        <f>-C10*Assumptions!B26</f>
        <v/>
      </c>
      <c r="D22" s="38">
        <f>-D10*Assumptions!B26</f>
        <v/>
      </c>
      <c r="E22" s="38">
        <f>-E10*Assumptions!B26</f>
        <v/>
      </c>
      <c r="F22" s="38">
        <f>-F10*Assumptions!B26</f>
        <v/>
      </c>
      <c r="G22" s="38">
        <f>-G10*Assumptions!B26</f>
        <v/>
      </c>
      <c r="H22" s="38">
        <f>-H10*Assumptions!B26</f>
        <v/>
      </c>
      <c r="I22" s="38">
        <f>-I10*Assumptions!B26</f>
        <v/>
      </c>
      <c r="J22" s="38">
        <f>-J10*Assumptions!B26</f>
        <v/>
      </c>
      <c r="K22" s="38">
        <f>-K10*Assumptions!B26</f>
        <v/>
      </c>
      <c r="L22" s="38">
        <f>-L10*Assumptions!B26</f>
        <v/>
      </c>
      <c r="M22" s="38">
        <f>-M10*Assumptions!B26</f>
        <v/>
      </c>
      <c r="N22" s="38">
        <f>SUM(B22:M22)</f>
        <v/>
      </c>
      <c r="O22" s="39" t="n"/>
      <c r="P22" s="40">
        <f>IF(O22&lt;&gt;0,(N22-O22)/ABS(O22),"-")</f>
        <v/>
      </c>
    </row>
    <row r="23" ht="15" customHeight="1">
      <c r="A23" s="26" t="inlineStr">
        <is>
          <t xml:space="preserve">  Research &amp; Development</t>
        </is>
      </c>
      <c r="B23" s="35">
        <f>-B10*Assumptions!B27</f>
        <v/>
      </c>
      <c r="C23" s="35">
        <f>-C10*Assumptions!B27</f>
        <v/>
      </c>
      <c r="D23" s="35">
        <f>-D10*Assumptions!B27</f>
        <v/>
      </c>
      <c r="E23" s="35">
        <f>-E10*Assumptions!B27</f>
        <v/>
      </c>
      <c r="F23" s="35">
        <f>-F10*Assumptions!B27</f>
        <v/>
      </c>
      <c r="G23" s="35">
        <f>-G10*Assumptions!B27</f>
        <v/>
      </c>
      <c r="H23" s="35">
        <f>-H10*Assumptions!B27</f>
        <v/>
      </c>
      <c r="I23" s="35">
        <f>-I10*Assumptions!B27</f>
        <v/>
      </c>
      <c r="J23" s="35">
        <f>-J10*Assumptions!B27</f>
        <v/>
      </c>
      <c r="K23" s="35">
        <f>-K10*Assumptions!B27</f>
        <v/>
      </c>
      <c r="L23" s="35">
        <f>-L10*Assumptions!B27</f>
        <v/>
      </c>
      <c r="M23" s="35">
        <f>-M10*Assumptions!B27</f>
        <v/>
      </c>
      <c r="N23" s="35">
        <f>SUM(B23:M23)</f>
        <v/>
      </c>
      <c r="O23" s="36" t="n"/>
      <c r="P23" s="37">
        <f>IF(O23&lt;&gt;0,(N23-O23)/ABS(O23),"-")</f>
        <v/>
      </c>
    </row>
    <row r="24" ht="15" customHeight="1">
      <c r="A24" s="29" t="inlineStr">
        <is>
          <t xml:space="preserve">  General &amp; Administrative</t>
        </is>
      </c>
      <c r="B24" s="38">
        <f>-B10*Assumptions!B36</f>
        <v/>
      </c>
      <c r="C24" s="38">
        <f>-C10*Assumptions!B36</f>
        <v/>
      </c>
      <c r="D24" s="38">
        <f>-D10*Assumptions!B36</f>
        <v/>
      </c>
      <c r="E24" s="38">
        <f>-E10*Assumptions!B36</f>
        <v/>
      </c>
      <c r="F24" s="38">
        <f>-F10*Assumptions!B36</f>
        <v/>
      </c>
      <c r="G24" s="38">
        <f>-G10*Assumptions!B36</f>
        <v/>
      </c>
      <c r="H24" s="38">
        <f>-H10*Assumptions!B36</f>
        <v/>
      </c>
      <c r="I24" s="38">
        <f>-I10*Assumptions!B36</f>
        <v/>
      </c>
      <c r="J24" s="38">
        <f>-J10*Assumptions!B36</f>
        <v/>
      </c>
      <c r="K24" s="38">
        <f>-K10*Assumptions!B36</f>
        <v/>
      </c>
      <c r="L24" s="38">
        <f>-L10*Assumptions!B36</f>
        <v/>
      </c>
      <c r="M24" s="38">
        <f>-M10*Assumptions!B36</f>
        <v/>
      </c>
      <c r="N24" s="38">
        <f>SUM(B24:M24)</f>
        <v/>
      </c>
      <c r="O24" s="39" t="n"/>
      <c r="P24" s="40">
        <f>IF(O24&lt;&gt;0,(N24-O24)/ABS(O24),"-")</f>
        <v/>
      </c>
    </row>
    <row r="25" ht="15" customHeight="1">
      <c r="A25" s="26" t="inlineStr">
        <is>
          <t xml:space="preserve">  Depreciation &amp; Amortisation</t>
        </is>
      </c>
      <c r="B25" s="35">
        <f>-Assumptions!B29/12</f>
        <v/>
      </c>
      <c r="C25" s="35">
        <f>-Assumptions!B29/12</f>
        <v/>
      </c>
      <c r="D25" s="35">
        <f>-Assumptions!B29/12</f>
        <v/>
      </c>
      <c r="E25" s="35">
        <f>-Assumptions!B29/12</f>
        <v/>
      </c>
      <c r="F25" s="35">
        <f>-Assumptions!B29/12</f>
        <v/>
      </c>
      <c r="G25" s="35">
        <f>-Assumptions!B29/12</f>
        <v/>
      </c>
      <c r="H25" s="35">
        <f>-Assumptions!B29/12</f>
        <v/>
      </c>
      <c r="I25" s="35">
        <f>-Assumptions!B29/12</f>
        <v/>
      </c>
      <c r="J25" s="35">
        <f>-Assumptions!B29/12</f>
        <v/>
      </c>
      <c r="K25" s="35">
        <f>-Assumptions!B29/12</f>
        <v/>
      </c>
      <c r="L25" s="35">
        <f>-Assumptions!B29/12</f>
        <v/>
      </c>
      <c r="M25" s="35">
        <f>-Assumptions!B29/12</f>
        <v/>
      </c>
      <c r="N25" s="35">
        <f>SUM(B25:M25)</f>
        <v/>
      </c>
      <c r="O25" s="36" t="n"/>
      <c r="P25" s="37">
        <f>IF(O25&lt;&gt;0,(N25-O25)/ABS(O25),"-")</f>
        <v/>
      </c>
    </row>
    <row r="26" ht="15" customHeight="1">
      <c r="A26" s="29" t="inlineStr">
        <is>
          <t xml:space="preserve">  Other Operating Expenses</t>
        </is>
      </c>
      <c r="B26" s="38">
        <f>-Assumptions!B38/12</f>
        <v/>
      </c>
      <c r="C26" s="38">
        <f>-Assumptions!B38/12</f>
        <v/>
      </c>
      <c r="D26" s="38">
        <f>-Assumptions!B38/12</f>
        <v/>
      </c>
      <c r="E26" s="38">
        <f>-Assumptions!B38/12</f>
        <v/>
      </c>
      <c r="F26" s="38">
        <f>-Assumptions!B38/12</f>
        <v/>
      </c>
      <c r="G26" s="38">
        <f>-Assumptions!B38/12</f>
        <v/>
      </c>
      <c r="H26" s="38">
        <f>-Assumptions!B38/12</f>
        <v/>
      </c>
      <c r="I26" s="38">
        <f>-Assumptions!B38/12</f>
        <v/>
      </c>
      <c r="J26" s="38">
        <f>-Assumptions!B38/12</f>
        <v/>
      </c>
      <c r="K26" s="38">
        <f>-Assumptions!B38/12</f>
        <v/>
      </c>
      <c r="L26" s="38">
        <f>-Assumptions!B38/12</f>
        <v/>
      </c>
      <c r="M26" s="38">
        <f>-Assumptions!B38/12</f>
        <v/>
      </c>
      <c r="N26" s="38">
        <f>SUM(B26:M26)</f>
        <v/>
      </c>
      <c r="O26" s="39" t="n"/>
      <c r="P26" s="40">
        <f>IF(O26&lt;&gt;0,(N26-O26)/ABS(O26),"-")</f>
        <v/>
      </c>
    </row>
    <row r="27" ht="15" customHeight="1">
      <c r="A27" s="41" t="inlineStr">
        <is>
          <t>TOTAL OPEX</t>
        </is>
      </c>
      <c r="B27" s="42">
        <f>B22+B23+B24+B25+B26</f>
        <v/>
      </c>
      <c r="C27" s="42">
        <f>C22+C23+C24+C25+C26</f>
        <v/>
      </c>
      <c r="D27" s="42">
        <f>D22+D23+D24+D25+D26</f>
        <v/>
      </c>
      <c r="E27" s="42">
        <f>E22+E23+E24+E25+E26</f>
        <v/>
      </c>
      <c r="F27" s="42">
        <f>F22+F23+F24+F25+F26</f>
        <v/>
      </c>
      <c r="G27" s="42">
        <f>G22+G23+G24+G25+G26</f>
        <v/>
      </c>
      <c r="H27" s="42">
        <f>H22+H23+H24+H25+H26</f>
        <v/>
      </c>
      <c r="I27" s="42">
        <f>I22+I23+I24+I25+I26</f>
        <v/>
      </c>
      <c r="J27" s="42">
        <f>J22+J23+J24+J25+J26</f>
        <v/>
      </c>
      <c r="K27" s="42">
        <f>K22+K23+K24+K25+K26</f>
        <v/>
      </c>
      <c r="L27" s="42">
        <f>L22+L23+L24+L25+L26</f>
        <v/>
      </c>
      <c r="M27" s="42">
        <f>M22+M23+M24+M25+M26</f>
        <v/>
      </c>
      <c r="N27" s="42">
        <f>SUM(B27:M27)</f>
        <v/>
      </c>
      <c r="O27" s="43" t="n"/>
      <c r="P27" s="44">
        <f>IF(O27&lt;&gt;0,(N27-O27)/ABS(O27),"-")</f>
        <v/>
      </c>
    </row>
    <row r="28" ht="6" customHeight="1"/>
    <row r="29" ht="15" customHeight="1">
      <c r="A29" s="45" t="inlineStr">
        <is>
          <t>EBITDA</t>
        </is>
      </c>
      <c r="B29" s="46">
        <f>B18+B22+B23+B24+B26</f>
        <v/>
      </c>
      <c r="C29" s="46">
        <f>C18+C22+C23+C24+C26</f>
        <v/>
      </c>
      <c r="D29" s="46">
        <f>D18+D22+D23+D24+D26</f>
        <v/>
      </c>
      <c r="E29" s="46">
        <f>E18+E22+E23+E24+E26</f>
        <v/>
      </c>
      <c r="F29" s="46">
        <f>F18+F22+F23+F24+F26</f>
        <v/>
      </c>
      <c r="G29" s="46">
        <f>G18+G22+G23+G24+G26</f>
        <v/>
      </c>
      <c r="H29" s="46">
        <f>H18+H22+H23+H24+H26</f>
        <v/>
      </c>
      <c r="I29" s="46">
        <f>I18+I22+I23+I24+I26</f>
        <v/>
      </c>
      <c r="J29" s="46">
        <f>J18+J22+J23+J24+J26</f>
        <v/>
      </c>
      <c r="K29" s="46">
        <f>K18+K22+K23+K24+K26</f>
        <v/>
      </c>
      <c r="L29" s="46">
        <f>L18+L22+L23+L24+L26</f>
        <v/>
      </c>
      <c r="M29" s="46">
        <f>M18+M22+M23+M24+M26</f>
        <v/>
      </c>
      <c r="N29" s="46">
        <f>SUM(B29:M29)</f>
        <v/>
      </c>
      <c r="O29" s="47" t="n"/>
      <c r="P29" s="48">
        <f>IF(O29&lt;&gt;0,(N29-O29)/ABS(O29),"-")</f>
        <v/>
      </c>
    </row>
    <row r="30" ht="15" customHeight="1">
      <c r="A30" s="29" t="inlineStr">
        <is>
          <t xml:space="preserve">  EBITDA Margin %</t>
        </is>
      </c>
      <c r="B30" s="40">
        <f>IF(B10&lt;&gt;0,B29/B10,"-")</f>
        <v/>
      </c>
      <c r="C30" s="40">
        <f>IF(C10&lt;&gt;0,C29/C10,"-")</f>
        <v/>
      </c>
      <c r="D30" s="40">
        <f>IF(D10&lt;&gt;0,D29/D10,"-")</f>
        <v/>
      </c>
      <c r="E30" s="40">
        <f>IF(E10&lt;&gt;0,E29/E10,"-")</f>
        <v/>
      </c>
      <c r="F30" s="40">
        <f>IF(F10&lt;&gt;0,F29/F10,"-")</f>
        <v/>
      </c>
      <c r="G30" s="40">
        <f>IF(G10&lt;&gt;0,G29/G10,"-")</f>
        <v/>
      </c>
      <c r="H30" s="40">
        <f>IF(H10&lt;&gt;0,H29/H10,"-")</f>
        <v/>
      </c>
      <c r="I30" s="40">
        <f>IF(I10&lt;&gt;0,I29/I10,"-")</f>
        <v/>
      </c>
      <c r="J30" s="40">
        <f>IF(J10&lt;&gt;0,J29/J10,"-")</f>
        <v/>
      </c>
      <c r="K30" s="40">
        <f>IF(K10&lt;&gt;0,K29/K10,"-")</f>
        <v/>
      </c>
      <c r="L30" s="40">
        <f>IF(L10&lt;&gt;0,L29/L10,"-")</f>
        <v/>
      </c>
      <c r="M30" s="40">
        <f>IF(M10&lt;&gt;0,M29/M10,"-")</f>
        <v/>
      </c>
      <c r="N30" s="40">
        <f>IF(N10&lt;&gt;0,N29/N10,"-")</f>
        <v/>
      </c>
      <c r="O30" s="50" t="n"/>
      <c r="P30" s="40" t="n"/>
    </row>
    <row r="31" ht="6" customHeight="1"/>
    <row r="32" ht="15" customHeight="1">
      <c r="A32" s="41" t="inlineStr">
        <is>
          <t>EBIT (Operating Profit)</t>
        </is>
      </c>
      <c r="B32" s="42">
        <f>B18+B27</f>
        <v/>
      </c>
      <c r="C32" s="42">
        <f>C18+C27</f>
        <v/>
      </c>
      <c r="D32" s="42">
        <f>D18+D27</f>
        <v/>
      </c>
      <c r="E32" s="42">
        <f>E18+E27</f>
        <v/>
      </c>
      <c r="F32" s="42">
        <f>F18+F27</f>
        <v/>
      </c>
      <c r="G32" s="42">
        <f>G18+G27</f>
        <v/>
      </c>
      <c r="H32" s="42">
        <f>H18+H27</f>
        <v/>
      </c>
      <c r="I32" s="42">
        <f>I18+I27</f>
        <v/>
      </c>
      <c r="J32" s="42">
        <f>J18+J27</f>
        <v/>
      </c>
      <c r="K32" s="42">
        <f>K18+K27</f>
        <v/>
      </c>
      <c r="L32" s="42">
        <f>L18+L27</f>
        <v/>
      </c>
      <c r="M32" s="42">
        <f>M18+M27</f>
        <v/>
      </c>
      <c r="N32" s="42">
        <f>SUM(B32:M32)</f>
        <v/>
      </c>
      <c r="O32" s="43" t="n"/>
      <c r="P32" s="44">
        <f>IF(O32&lt;&gt;0,(N32-O32)/ABS(O32),"-")</f>
        <v/>
      </c>
    </row>
    <row r="33" ht="6" customHeight="1"/>
    <row r="34" ht="15.75" customHeight="1">
      <c r="A34" s="7" t="inlineStr">
        <is>
          <t xml:space="preserve">  BELOW THE LINE</t>
        </is>
      </c>
    </row>
    <row r="35" ht="15" customHeight="1">
      <c r="A35" s="26" t="inlineStr">
        <is>
          <t xml:space="preserve">  Interest Expense</t>
        </is>
      </c>
      <c r="B35" s="35">
        <f>-Assumptions!B56*Assumptions!B55/12</f>
        <v/>
      </c>
      <c r="C35" s="35">
        <f>-Assumptions!B56*Assumptions!B55/12</f>
        <v/>
      </c>
      <c r="D35" s="35">
        <f>-Assumptions!B56*Assumptions!B55/12</f>
        <v/>
      </c>
      <c r="E35" s="35">
        <f>-Assumptions!B56*Assumptions!B55/12</f>
        <v/>
      </c>
      <c r="F35" s="35">
        <f>-Assumptions!B56*Assumptions!B55/12</f>
        <v/>
      </c>
      <c r="G35" s="35">
        <f>-Assumptions!B56*Assumptions!B55/12</f>
        <v/>
      </c>
      <c r="H35" s="35">
        <f>-Assumptions!B56*Assumptions!B55/12</f>
        <v/>
      </c>
      <c r="I35" s="35">
        <f>-Assumptions!B56*Assumptions!B55/12</f>
        <v/>
      </c>
      <c r="J35" s="35">
        <f>-Assumptions!B56*Assumptions!B55/12</f>
        <v/>
      </c>
      <c r="K35" s="35">
        <f>-Assumptions!B56*Assumptions!B55/12</f>
        <v/>
      </c>
      <c r="L35" s="35">
        <f>-Assumptions!B56*Assumptions!B55/12</f>
        <v/>
      </c>
      <c r="M35" s="35">
        <f>-Assumptions!B56*Assumptions!B55/12</f>
        <v/>
      </c>
      <c r="N35" s="35">
        <f>SUM(B35:M35)</f>
        <v/>
      </c>
      <c r="O35" s="36" t="n"/>
      <c r="P35" s="37">
        <f>IF(O35&lt;&gt;0,(N35-O35)/ABS(O35),"-")</f>
        <v/>
      </c>
    </row>
    <row r="36" ht="15" customHeight="1">
      <c r="A36" s="29" t="inlineStr">
        <is>
          <t xml:space="preserve">  Other Financial Items</t>
        </is>
      </c>
      <c r="B36" s="38">
        <f>0</f>
        <v/>
      </c>
      <c r="C36" s="38">
        <f>0</f>
        <v/>
      </c>
      <c r="D36" s="38">
        <f>0</f>
        <v/>
      </c>
      <c r="E36" s="38">
        <f>0</f>
        <v/>
      </c>
      <c r="F36" s="38">
        <f>0</f>
        <v/>
      </c>
      <c r="G36" s="38">
        <f>0</f>
        <v/>
      </c>
      <c r="H36" s="38">
        <f>0</f>
        <v/>
      </c>
      <c r="I36" s="38">
        <f>0</f>
        <v/>
      </c>
      <c r="J36" s="38">
        <f>0</f>
        <v/>
      </c>
      <c r="K36" s="38">
        <f>0</f>
        <v/>
      </c>
      <c r="L36" s="38">
        <f>0</f>
        <v/>
      </c>
      <c r="M36" s="38">
        <f>0</f>
        <v/>
      </c>
      <c r="N36" s="38">
        <f>SUM(B36:M36)</f>
        <v/>
      </c>
      <c r="O36" s="39" t="n"/>
      <c r="P36" s="40">
        <f>IF(O36&lt;&gt;0,(N36-O36)/ABS(O36),"-")</f>
        <v/>
      </c>
    </row>
    <row r="37" ht="15" customHeight="1">
      <c r="A37" s="51" t="inlineStr">
        <is>
          <t>TOTAL FINANCIAL ITEMS</t>
        </is>
      </c>
      <c r="B37" s="52">
        <f>B35+B36</f>
        <v/>
      </c>
      <c r="C37" s="52">
        <f>C35+C36</f>
        <v/>
      </c>
      <c r="D37" s="52">
        <f>D35+D36</f>
        <v/>
      </c>
      <c r="E37" s="52">
        <f>E35+E36</f>
        <v/>
      </c>
      <c r="F37" s="52">
        <f>F35+F36</f>
        <v/>
      </c>
      <c r="G37" s="52">
        <f>G35+G36</f>
        <v/>
      </c>
      <c r="H37" s="52">
        <f>H35+H36</f>
        <v/>
      </c>
      <c r="I37" s="52">
        <f>I35+I36</f>
        <v/>
      </c>
      <c r="J37" s="52">
        <f>J35+J36</f>
        <v/>
      </c>
      <c r="K37" s="52">
        <f>K35+K36</f>
        <v/>
      </c>
      <c r="L37" s="52">
        <f>L35+L36</f>
        <v/>
      </c>
      <c r="M37" s="52">
        <f>M35+M36</f>
        <v/>
      </c>
      <c r="N37" s="53">
        <f>SUM(B37:M37)</f>
        <v/>
      </c>
      <c r="O37" s="43" t="n"/>
      <c r="P37" s="44">
        <f>IF(O37&lt;&gt;0,(N37-O37)/ABS(O37),"-")</f>
        <v/>
      </c>
    </row>
    <row r="38" ht="6" customHeight="1"/>
    <row r="39" ht="15" customHeight="1">
      <c r="A39" s="45" t="inlineStr">
        <is>
          <t>PROFIT BEFORE TAX</t>
        </is>
      </c>
      <c r="B39" s="46">
        <f>B32+B37</f>
        <v/>
      </c>
      <c r="C39" s="46">
        <f>C32+C37</f>
        <v/>
      </c>
      <c r="D39" s="46">
        <f>D32+D37</f>
        <v/>
      </c>
      <c r="E39" s="46">
        <f>E32+E37</f>
        <v/>
      </c>
      <c r="F39" s="46">
        <f>F32+F37</f>
        <v/>
      </c>
      <c r="G39" s="46">
        <f>G32+G37</f>
        <v/>
      </c>
      <c r="H39" s="46">
        <f>H32+H37</f>
        <v/>
      </c>
      <c r="I39" s="46">
        <f>I32+I37</f>
        <v/>
      </c>
      <c r="J39" s="46">
        <f>J32+J37</f>
        <v/>
      </c>
      <c r="K39" s="46">
        <f>K32+K37</f>
        <v/>
      </c>
      <c r="L39" s="46">
        <f>L32+L37</f>
        <v/>
      </c>
      <c r="M39" s="46">
        <f>M32+M37</f>
        <v/>
      </c>
      <c r="N39" s="46">
        <f>SUM(B39:M39)</f>
        <v/>
      </c>
      <c r="O39" s="47" t="n"/>
      <c r="P39" s="48">
        <f>IF(O39&lt;&gt;0,(N39-O39)/ABS(O39),"-")</f>
        <v/>
      </c>
    </row>
    <row r="40" ht="15" customHeight="1">
      <c r="A40" s="29" t="inlineStr">
        <is>
          <t xml:space="preserve">  Income Tax</t>
        </is>
      </c>
      <c r="B40" s="38">
        <f>-MAX(B39*Assumptions!B54,0)</f>
        <v/>
      </c>
      <c r="C40" s="38">
        <f>-MAX(C39*Assumptions!B54,0)</f>
        <v/>
      </c>
      <c r="D40" s="38">
        <f>-MAX(D39*Assumptions!B54,0)</f>
        <v/>
      </c>
      <c r="E40" s="38">
        <f>-MAX(E39*Assumptions!B54,0)</f>
        <v/>
      </c>
      <c r="F40" s="38">
        <f>-MAX(F39*Assumptions!B54,0)</f>
        <v/>
      </c>
      <c r="G40" s="38">
        <f>-MAX(G39*Assumptions!B54,0)</f>
        <v/>
      </c>
      <c r="H40" s="38">
        <f>-MAX(H39*Assumptions!B54,0)</f>
        <v/>
      </c>
      <c r="I40" s="38">
        <f>-MAX(I39*Assumptions!B54,0)</f>
        <v/>
      </c>
      <c r="J40" s="38">
        <f>-MAX(J39*Assumptions!B54,0)</f>
        <v/>
      </c>
      <c r="K40" s="38">
        <f>-MAX(K39*Assumptions!B54,0)</f>
        <v/>
      </c>
      <c r="L40" s="38">
        <f>-MAX(L39*Assumptions!B54,0)</f>
        <v/>
      </c>
      <c r="M40" s="38">
        <f>-MAX(M39*Assumptions!B54,0)</f>
        <v/>
      </c>
      <c r="N40" s="38">
        <f>SUM(B40:M40)</f>
        <v/>
      </c>
      <c r="O40" s="39" t="n"/>
      <c r="P40" s="40">
        <f>IF(O40&lt;&gt;0,(N40-O40)/ABS(O40),"-")</f>
        <v/>
      </c>
    </row>
    <row r="41" ht="15" customHeight="1">
      <c r="A41" s="45" t="inlineStr">
        <is>
          <t>NET PROFIT / (LOSS)</t>
        </is>
      </c>
      <c r="B41" s="46">
        <f>B39+B40</f>
        <v/>
      </c>
      <c r="C41" s="46">
        <f>C39+C40</f>
        <v/>
      </c>
      <c r="D41" s="46">
        <f>D39+D40</f>
        <v/>
      </c>
      <c r="E41" s="46">
        <f>E39+E40</f>
        <v/>
      </c>
      <c r="F41" s="46">
        <f>F39+F40</f>
        <v/>
      </c>
      <c r="G41" s="46">
        <f>G39+G40</f>
        <v/>
      </c>
      <c r="H41" s="46">
        <f>H39+H40</f>
        <v/>
      </c>
      <c r="I41" s="46">
        <f>I39+I40</f>
        <v/>
      </c>
      <c r="J41" s="46">
        <f>J39+J40</f>
        <v/>
      </c>
      <c r="K41" s="46">
        <f>K39+K40</f>
        <v/>
      </c>
      <c r="L41" s="46">
        <f>L39+L40</f>
        <v/>
      </c>
      <c r="M41" s="46">
        <f>M39+M40</f>
        <v/>
      </c>
      <c r="N41" s="46">
        <f>SUM(B41:M41)</f>
        <v/>
      </c>
      <c r="O41" s="47" t="n"/>
      <c r="P41" s="48">
        <f>IF(O41&lt;&gt;0,(N41-O41)/ABS(O41),"-")</f>
        <v/>
      </c>
    </row>
    <row r="42" ht="15" customHeight="1">
      <c r="A42" s="29" t="inlineStr">
        <is>
          <t xml:space="preserve">  Net Margin %</t>
        </is>
      </c>
      <c r="B42" s="40">
        <f>IF(B10&lt;&gt;0,B41/B10,"-")</f>
        <v/>
      </c>
      <c r="C42" s="40">
        <f>IF(C10&lt;&gt;0,C41/C10,"-")</f>
        <v/>
      </c>
      <c r="D42" s="40">
        <f>IF(D10&lt;&gt;0,D41/D10,"-")</f>
        <v/>
      </c>
      <c r="E42" s="40">
        <f>IF(E10&lt;&gt;0,E41/E10,"-")</f>
        <v/>
      </c>
      <c r="F42" s="40">
        <f>IF(F10&lt;&gt;0,F41/F10,"-")</f>
        <v/>
      </c>
      <c r="G42" s="40">
        <f>IF(G10&lt;&gt;0,G41/G10,"-")</f>
        <v/>
      </c>
      <c r="H42" s="40">
        <f>IF(H10&lt;&gt;0,H41/H10,"-")</f>
        <v/>
      </c>
      <c r="I42" s="40">
        <f>IF(I10&lt;&gt;0,I41/I10,"-")</f>
        <v/>
      </c>
      <c r="J42" s="40">
        <f>IF(J10&lt;&gt;0,J41/J10,"-")</f>
        <v/>
      </c>
      <c r="K42" s="40">
        <f>IF(K10&lt;&gt;0,K41/K10,"-")</f>
        <v/>
      </c>
      <c r="L42" s="40">
        <f>IF(L10&lt;&gt;0,L41/L10,"-")</f>
        <v/>
      </c>
      <c r="M42" s="40">
        <f>IF(M10&lt;&gt;0,M41/M10,"-")</f>
        <v/>
      </c>
      <c r="N42" s="40">
        <f>IF(N10&lt;&gt;0,N41/N10,"-")</f>
        <v/>
      </c>
      <c r="O42" s="50" t="n"/>
      <c r="P42" s="40" t="n"/>
    </row>
  </sheetData>
  <mergeCells count="7">
    <mergeCell ref="A6:P6"/>
    <mergeCell ref="A34:P34"/>
    <mergeCell ref="A12:P12"/>
    <mergeCell ref="A4:P4"/>
    <mergeCell ref="A3:P3"/>
    <mergeCell ref="A21:P21"/>
    <mergeCell ref="A2:P2"/>
  </mergeCells>
  <printOptions horizontalCentered="1"/>
  <pageMargins left="0.5" right="0.5" top="0.6" bottom="0.6" header="0.3" footer="0.3"/>
  <pageSetup orientation="landscape" paperSize="9" fitToHeight="0" fitToWidth="1" horizontalDpi="300" verticalDpi="300"/>
  <headerFooter>
    <oddHeader/>
    <oddFooter>&amp;C&amp;8 &amp;K808080© 2026 CFO Eyes – Licensed for use within the purchasing organisation only. Not for redistribution.</oddFooter>
    <evenHeader/>
    <evenFooter>&amp;C&amp;8 &amp;K808080© 2026 CFO Eyes – Licensed for use within the purchasing organisation only. Not for redistribution.</evenFooter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2:H17"/>
  <sheetViews>
    <sheetView showGridLines="0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A1" sqref="A1"/>
    </sheetView>
  </sheetViews>
  <sheetFormatPr baseColWidth="10" defaultColWidth="8.6640625" defaultRowHeight="15"/>
  <cols>
    <col width="26" customWidth="1" min="1" max="1"/>
    <col width="12" customWidth="1" min="2" max="7"/>
    <col width="10" customWidth="1" min="8" max="8"/>
  </cols>
  <sheetData>
    <row r="1" ht="7.5" customHeight="1"/>
    <row r="2" ht="25.5" customHeight="1">
      <c r="A2" s="9" t="inlineStr">
        <is>
          <t>◎  CFO Eyes  |  HEADCOUNT PLAN</t>
        </is>
      </c>
    </row>
    <row r="3" ht="6" customHeight="1">
      <c r="A3" s="16" t="n"/>
    </row>
    <row r="4" ht="13.5" customHeight="1">
      <c r="A4" s="5" t="inlineStr">
        <is>
          <t xml:space="preserve">  Social charges and bonus % pull from Assumptions sheet. Enter headcount and average salary per department.</t>
        </is>
      </c>
    </row>
    <row r="5" ht="18" customHeight="1">
      <c r="A5" s="34" t="inlineStr">
        <is>
          <t>Department</t>
        </is>
      </c>
      <c r="B5" s="34" t="inlineStr">
        <is>
          <t>HC (FTEs)</t>
        </is>
      </c>
      <c r="C5" s="34" t="inlineStr">
        <is>
          <t>Avg Salary</t>
        </is>
      </c>
      <c r="D5" s="34" t="inlineStr">
        <is>
          <t>Base Cost</t>
        </is>
      </c>
      <c r="E5" s="34" t="inlineStr">
        <is>
          <t>Social Charges</t>
        </is>
      </c>
      <c r="F5" s="34" t="inlineStr">
        <is>
          <t>Bonus Cost</t>
        </is>
      </c>
      <c r="G5" s="34" t="inlineStr">
        <is>
          <t>Total Cost</t>
        </is>
      </c>
      <c r="H5" s="34" t="inlineStr">
        <is>
          <t>% of Total</t>
        </is>
      </c>
    </row>
    <row r="6" ht="15.75" customHeight="1">
      <c r="A6" s="26" t="inlineStr">
        <is>
          <t>Sales &amp; Commercial</t>
        </is>
      </c>
      <c r="B6" s="27" t="n">
        <v>0</v>
      </c>
      <c r="C6" s="54" t="n">
        <v>0</v>
      </c>
      <c r="D6" s="35">
        <f>B6*C6</f>
        <v/>
      </c>
      <c r="E6" s="55">
        <f>D6*Assumptions!B36</f>
        <v/>
      </c>
      <c r="F6" s="55">
        <f>D6*Assumptions!B38</f>
        <v/>
      </c>
      <c r="G6" s="56">
        <f>D6+E6+F6</f>
        <v/>
      </c>
      <c r="H6" s="37">
        <f>IF(G17&lt;&gt;0,G6/G17,"-")</f>
        <v/>
      </c>
    </row>
    <row r="7" ht="15.75" customHeight="1">
      <c r="A7" s="29" t="inlineStr">
        <is>
          <t>Marketing</t>
        </is>
      </c>
      <c r="B7" s="33" t="n">
        <v>0</v>
      </c>
      <c r="C7" s="57" t="n">
        <v>0</v>
      </c>
      <c r="D7" s="38">
        <f>B7*C7</f>
        <v/>
      </c>
      <c r="E7" s="58">
        <f>D7*Assumptions!B36</f>
        <v/>
      </c>
      <c r="F7" s="58">
        <f>D7*Assumptions!B38</f>
        <v/>
      </c>
      <c r="G7" s="59">
        <f>D7+E7+F7</f>
        <v/>
      </c>
      <c r="H7" s="40">
        <f>IF(G17&lt;&gt;0,G7/G17,"-")</f>
        <v/>
      </c>
    </row>
    <row r="8" ht="15.75" customHeight="1">
      <c r="A8" s="26" t="inlineStr">
        <is>
          <t>Research &amp; Development</t>
        </is>
      </c>
      <c r="B8" s="27" t="n">
        <v>0</v>
      </c>
      <c r="C8" s="54" t="n">
        <v>0</v>
      </c>
      <c r="D8" s="35">
        <f>B8*C8</f>
        <v/>
      </c>
      <c r="E8" s="55">
        <f>D8*Assumptions!B36</f>
        <v/>
      </c>
      <c r="F8" s="55">
        <f>D8*Assumptions!B38</f>
        <v/>
      </c>
      <c r="G8" s="56">
        <f>D8+E8+F8</f>
        <v/>
      </c>
      <c r="H8" s="37">
        <f>IF(G17&lt;&gt;0,G8/G17,"-")</f>
        <v/>
      </c>
    </row>
    <row r="9" ht="15.75" customHeight="1">
      <c r="A9" s="29" t="inlineStr">
        <is>
          <t>Engineering / Product</t>
        </is>
      </c>
      <c r="B9" s="33" t="n">
        <v>0</v>
      </c>
      <c r="C9" s="57" t="n">
        <v>0</v>
      </c>
      <c r="D9" s="38">
        <f>B9*C9</f>
        <v/>
      </c>
      <c r="E9" s="58">
        <f>D9*Assumptions!B36</f>
        <v/>
      </c>
      <c r="F9" s="58">
        <f>D9*Assumptions!B38</f>
        <v/>
      </c>
      <c r="G9" s="59">
        <f>D9+E9+F9</f>
        <v/>
      </c>
      <c r="H9" s="40">
        <f>IF(G17&lt;&gt;0,G9/G17,"-")</f>
        <v/>
      </c>
    </row>
    <row r="10" ht="15.75" customHeight="1">
      <c r="A10" s="26" t="inlineStr">
        <is>
          <t>Customer Success</t>
        </is>
      </c>
      <c r="B10" s="27" t="n">
        <v>0</v>
      </c>
      <c r="C10" s="54" t="n">
        <v>0</v>
      </c>
      <c r="D10" s="35">
        <f>B10*C10</f>
        <v/>
      </c>
      <c r="E10" s="55">
        <f>D10*Assumptions!B36</f>
        <v/>
      </c>
      <c r="F10" s="55">
        <f>D10*Assumptions!B38</f>
        <v/>
      </c>
      <c r="G10" s="56">
        <f>D10+E10+F10</f>
        <v/>
      </c>
      <c r="H10" s="37">
        <f>IF(G17&lt;&gt;0,G10/G17,"-")</f>
        <v/>
      </c>
    </row>
    <row r="11" ht="15.75" customHeight="1">
      <c r="A11" s="29" t="inlineStr">
        <is>
          <t>Finance &amp; Accounting</t>
        </is>
      </c>
      <c r="B11" s="33" t="n">
        <v>0</v>
      </c>
      <c r="C11" s="57" t="n">
        <v>0</v>
      </c>
      <c r="D11" s="38">
        <f>B11*C11</f>
        <v/>
      </c>
      <c r="E11" s="58">
        <f>D11*Assumptions!B36</f>
        <v/>
      </c>
      <c r="F11" s="58">
        <f>D11*Assumptions!B38</f>
        <v/>
      </c>
      <c r="G11" s="59">
        <f>D11+E11+F11</f>
        <v/>
      </c>
      <c r="H11" s="40">
        <f>IF(G17&lt;&gt;0,G11/G17,"-")</f>
        <v/>
      </c>
    </row>
    <row r="12" ht="15.75" customHeight="1">
      <c r="A12" s="26" t="inlineStr">
        <is>
          <t>People &amp; HR</t>
        </is>
      </c>
      <c r="B12" s="27" t="n">
        <v>0</v>
      </c>
      <c r="C12" s="54" t="n">
        <v>0</v>
      </c>
      <c r="D12" s="35">
        <f>B12*C12</f>
        <v/>
      </c>
      <c r="E12" s="55">
        <f>D12*Assumptions!B36</f>
        <v/>
      </c>
      <c r="F12" s="55">
        <f>D12*Assumptions!B38</f>
        <v/>
      </c>
      <c r="G12" s="56">
        <f>D12+E12+F12</f>
        <v/>
      </c>
      <c r="H12" s="37">
        <f>IF(G17&lt;&gt;0,G12/G17,"-")</f>
        <v/>
      </c>
    </row>
    <row r="13" ht="15.75" customHeight="1">
      <c r="A13" s="29" t="inlineStr">
        <is>
          <t>IT &amp; Infrastructure</t>
        </is>
      </c>
      <c r="B13" s="33" t="n">
        <v>0</v>
      </c>
      <c r="C13" s="57" t="n">
        <v>0</v>
      </c>
      <c r="D13" s="38">
        <f>B13*C13</f>
        <v/>
      </c>
      <c r="E13" s="58">
        <f>D13*Assumptions!B36</f>
        <v/>
      </c>
      <c r="F13" s="58">
        <f>D13*Assumptions!B38</f>
        <v/>
      </c>
      <c r="G13" s="59">
        <f>D13+E13+F13</f>
        <v/>
      </c>
      <c r="H13" s="40">
        <f>IF(G17&lt;&gt;0,G13/G17,"-")</f>
        <v/>
      </c>
    </row>
    <row r="14" ht="15.75" customHeight="1">
      <c r="A14" s="26" t="inlineStr">
        <is>
          <t>Operations / Supply Chain</t>
        </is>
      </c>
      <c r="B14" s="27" t="n">
        <v>0</v>
      </c>
      <c r="C14" s="54" t="n">
        <v>0</v>
      </c>
      <c r="D14" s="35">
        <f>B14*C14</f>
        <v/>
      </c>
      <c r="E14" s="55">
        <f>D14*Assumptions!B36</f>
        <v/>
      </c>
      <c r="F14" s="55">
        <f>D14*Assumptions!B38</f>
        <v/>
      </c>
      <c r="G14" s="56">
        <f>D14+E14+F14</f>
        <v/>
      </c>
      <c r="H14" s="37">
        <f>IF(G17&lt;&gt;0,G14/G17,"-")</f>
        <v/>
      </c>
    </row>
    <row r="15" ht="15.75" customHeight="1">
      <c r="A15" s="29" t="inlineStr">
        <is>
          <t>Executive / Management</t>
        </is>
      </c>
      <c r="B15" s="33" t="n">
        <v>0</v>
      </c>
      <c r="C15" s="57" t="n">
        <v>0</v>
      </c>
      <c r="D15" s="38">
        <f>B15*C15</f>
        <v/>
      </c>
      <c r="E15" s="58">
        <f>D15*Assumptions!B36</f>
        <v/>
      </c>
      <c r="F15" s="58">
        <f>D15*Assumptions!B38</f>
        <v/>
      </c>
      <c r="G15" s="59">
        <f>D15+E15+F15</f>
        <v/>
      </c>
      <c r="H15" s="40">
        <f>IF(G17&lt;&gt;0,G15/G17,"-")</f>
        <v/>
      </c>
    </row>
    <row r="16" ht="15.75" customHeight="1">
      <c r="A16" s="26" t="inlineStr">
        <is>
          <t>Other / Unallocated</t>
        </is>
      </c>
      <c r="B16" s="27" t="n">
        <v>0</v>
      </c>
      <c r="C16" s="54" t="n">
        <v>0</v>
      </c>
      <c r="D16" s="35">
        <f>B16*C16</f>
        <v/>
      </c>
      <c r="E16" s="55">
        <f>D16*Assumptions!B36</f>
        <v/>
      </c>
      <c r="F16" s="55">
        <f>D16*Assumptions!B38</f>
        <v/>
      </c>
      <c r="G16" s="56">
        <f>D16+E16+F16</f>
        <v/>
      </c>
      <c r="H16" s="37">
        <f>IF(G17&lt;&gt;0,G16/G17,"-")</f>
        <v/>
      </c>
    </row>
    <row r="17" ht="18" customHeight="1">
      <c r="A17" s="60" t="inlineStr">
        <is>
          <t>TOTAL HEADCOUNT COST</t>
        </is>
      </c>
      <c r="B17" s="61">
        <f>SUM(B6:B16)</f>
        <v/>
      </c>
      <c r="C17" s="15" t="n"/>
      <c r="D17" s="61">
        <f>SUM(D6:D16)</f>
        <v/>
      </c>
      <c r="E17" s="61">
        <f>SUM(E6:E16)</f>
        <v/>
      </c>
      <c r="F17" s="61">
        <f>SUM(F6:F16)</f>
        <v/>
      </c>
      <c r="G17" s="61">
        <f>SUM(G6:G16)</f>
        <v/>
      </c>
      <c r="H17" s="62" t="inlineStr">
        <is>
          <t>100.0%</t>
        </is>
      </c>
    </row>
  </sheetData>
  <mergeCells count="3">
    <mergeCell ref="A4:H4"/>
    <mergeCell ref="A3:H3"/>
    <mergeCell ref="A2:H2"/>
  </mergeCells>
  <printOptions horizontalCentered="1"/>
  <pageMargins left="0.5" right="0.5" top="0.6" bottom="0.6" header="0.3" footer="0.3"/>
  <pageSetup orientation="landscape" paperSize="9" fitToHeight="0" fitToWidth="1" horizontalDpi="300" verticalDpi="300"/>
  <headerFooter>
    <oddHeader/>
    <oddFooter>&amp;C&amp;8 &amp;K808080© 2026 CFO Eyes – Licensed for use within the purchasing organisation only. Not for redistribution.</oddFooter>
    <evenHeader/>
    <evenFooter>&amp;C&amp;8 &amp;K808080© 2026 CFO Eyes – Licensed for use within the purchasing organisation only. Not for redistribution.</evenFooter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2:U27"/>
  <sheetViews>
    <sheetView showGridLines="0" zoomScaleNormal="100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1" sqref="A1"/>
    </sheetView>
  </sheetViews>
  <sheetFormatPr baseColWidth="10" defaultColWidth="8.6640625" defaultRowHeight="15"/>
  <cols>
    <col width="26" customWidth="1" min="1" max="1"/>
    <col width="10" customWidth="1" min="2" max="21"/>
  </cols>
  <sheetData>
    <row r="1" ht="7.5" customHeight="1"/>
    <row r="2" ht="25.5" customHeight="1">
      <c r="A2" s="9" t="inlineStr">
        <is>
          <t>◎  CFO Eyes  |  ACTUALS vs BUDGET</t>
        </is>
      </c>
    </row>
    <row r="3" ht="6" customHeight="1">
      <c r="A3" s="16" t="n"/>
    </row>
    <row r="4" ht="13.5" customHeight="1">
      <c r="A4" s="5" t="inlineStr">
        <is>
          <t xml:space="preserve">  Enter Actuals in blue cells. Budget pulls from P&amp;L Budget sheet. Variances calculate automatically. Positive variance = favourable.</t>
        </is>
      </c>
    </row>
    <row r="5" ht="15.75" customHeight="1">
      <c r="A5" s="60" t="inlineStr">
        <is>
          <t>P&amp;L Item</t>
        </is>
      </c>
      <c r="B5" s="3" t="inlineStr">
        <is>
          <t>Q1</t>
        </is>
      </c>
      <c r="F5" s="3" t="inlineStr">
        <is>
          <t>Q2</t>
        </is>
      </c>
      <c r="J5" s="3" t="inlineStr">
        <is>
          <t>Q3</t>
        </is>
      </c>
      <c r="N5" s="3" t="inlineStr">
        <is>
          <t>Q4</t>
        </is>
      </c>
      <c r="R5" s="3" t="inlineStr">
        <is>
          <t>Full Year</t>
        </is>
      </c>
    </row>
    <row r="6" ht="13.5" customHeight="1">
      <c r="B6" s="63" t="inlineStr">
        <is>
          <t>Budget</t>
        </is>
      </c>
      <c r="C6" s="63" t="inlineStr">
        <is>
          <t>Actual</t>
        </is>
      </c>
      <c r="D6" s="64" t="inlineStr">
        <is>
          <t>Variance</t>
        </is>
      </c>
      <c r="E6" s="63" t="inlineStr">
        <is>
          <t>Var %</t>
        </is>
      </c>
      <c r="F6" s="63" t="inlineStr">
        <is>
          <t>Budget</t>
        </is>
      </c>
      <c r="G6" s="63" t="inlineStr">
        <is>
          <t>Actual</t>
        </is>
      </c>
      <c r="H6" s="64" t="inlineStr">
        <is>
          <t>Variance</t>
        </is>
      </c>
      <c r="I6" s="63" t="inlineStr">
        <is>
          <t>Var %</t>
        </is>
      </c>
      <c r="J6" s="63" t="inlineStr">
        <is>
          <t>Budget</t>
        </is>
      </c>
      <c r="K6" s="63" t="inlineStr">
        <is>
          <t>Actual</t>
        </is>
      </c>
      <c r="L6" s="64" t="inlineStr">
        <is>
          <t>Variance</t>
        </is>
      </c>
      <c r="M6" s="63" t="inlineStr">
        <is>
          <t>Var %</t>
        </is>
      </c>
      <c r="N6" s="63" t="inlineStr">
        <is>
          <t>Budget</t>
        </is>
      </c>
      <c r="O6" s="63" t="inlineStr">
        <is>
          <t>Actual</t>
        </is>
      </c>
      <c r="P6" s="64" t="inlineStr">
        <is>
          <t>Variance</t>
        </is>
      </c>
      <c r="Q6" s="63" t="inlineStr">
        <is>
          <t>Var %</t>
        </is>
      </c>
      <c r="R6" s="63" t="inlineStr">
        <is>
          <t>Budget</t>
        </is>
      </c>
      <c r="S6" s="63" t="inlineStr">
        <is>
          <t>Actual</t>
        </is>
      </c>
      <c r="T6" s="64" t="inlineStr">
        <is>
          <t>Variance</t>
        </is>
      </c>
      <c r="U6" s="63" t="inlineStr">
        <is>
          <t>Var %</t>
        </is>
      </c>
    </row>
    <row r="7" ht="15" customHeight="1">
      <c r="A7" s="65" t="inlineStr">
        <is>
          <t>REVENUE</t>
        </is>
      </c>
      <c r="B7" s="43" t="n"/>
      <c r="C7" s="66" t="n"/>
      <c r="D7" s="52">
        <f>IF(C7=0,"-",C7-B7)</f>
        <v/>
      </c>
      <c r="E7" s="44">
        <f>IF(OR(B7=0,C7=0),"-",(C7-B7)/ABS(B7))</f>
        <v/>
      </c>
      <c r="F7" s="43" t="n"/>
      <c r="G7" s="66" t="n"/>
      <c r="H7" s="52">
        <f>IF(G7=0,"-",G7-F7)</f>
        <v/>
      </c>
      <c r="I7" s="44">
        <f>IF(OR(F7=0,G7=0),"-",(G7-F7)/ABS(F7))</f>
        <v/>
      </c>
      <c r="J7" s="43" t="n"/>
      <c r="K7" s="66" t="n"/>
      <c r="L7" s="52">
        <f>IF(K7=0,"-",K7-J7)</f>
        <v/>
      </c>
      <c r="M7" s="44">
        <f>IF(OR(J7=0,K7=0),"-",(K7-J7)/ABS(J7))</f>
        <v/>
      </c>
      <c r="N7" s="43" t="n"/>
      <c r="O7" s="66" t="n"/>
      <c r="P7" s="52">
        <f>IF(O7=0,"-",O7-N7)</f>
        <v/>
      </c>
      <c r="Q7" s="44">
        <f>IF(OR(N7=0,O7=0),"-",(O7-N7)/ABS(N7))</f>
        <v/>
      </c>
      <c r="R7" s="43" t="n"/>
      <c r="S7" s="66" t="n"/>
      <c r="T7" s="52">
        <f>IF(S7=0,"-",S7-R7)</f>
        <v/>
      </c>
      <c r="U7" s="44">
        <f>IF(OR(R7=0,S7=0),"-",(S7-R7)/ABS(R7))</f>
        <v/>
      </c>
    </row>
    <row r="8" ht="15" customHeight="1">
      <c r="A8" s="26" t="inlineStr">
        <is>
          <t xml:space="preserve">  Product Revenue</t>
        </is>
      </c>
      <c r="B8" s="36" t="n"/>
      <c r="C8" s="54" t="n"/>
      <c r="D8" s="35">
        <f>IF(C8=0,"-",C8-B8)</f>
        <v/>
      </c>
      <c r="E8" s="37">
        <f>IF(OR(B8=0,C8=0),"-",(C8-B8)/ABS(B8))</f>
        <v/>
      </c>
      <c r="F8" s="36" t="n"/>
      <c r="G8" s="54" t="n"/>
      <c r="H8" s="35">
        <f>IF(G8=0,"-",G8-F8)</f>
        <v/>
      </c>
      <c r="I8" s="37">
        <f>IF(OR(F8=0,G8=0),"-",(G8-F8)/ABS(F8))</f>
        <v/>
      </c>
      <c r="J8" s="36" t="n"/>
      <c r="K8" s="54" t="n"/>
      <c r="L8" s="35">
        <f>IF(K8=0,"-",K8-J8)</f>
        <v/>
      </c>
      <c r="M8" s="37">
        <f>IF(OR(J8=0,K8=0),"-",(K8-J8)/ABS(J8))</f>
        <v/>
      </c>
      <c r="N8" s="36" t="n"/>
      <c r="O8" s="54" t="n"/>
      <c r="P8" s="35">
        <f>IF(O8=0,"-",O8-N8)</f>
        <v/>
      </c>
      <c r="Q8" s="37">
        <f>IF(OR(N8=0,O8=0),"-",(O8-N8)/ABS(N8))</f>
        <v/>
      </c>
      <c r="R8" s="36" t="n"/>
      <c r="S8" s="54" t="n"/>
      <c r="T8" s="35">
        <f>IF(S8=0,"-",S8-R8)</f>
        <v/>
      </c>
      <c r="U8" s="37">
        <f>IF(OR(R8=0,S8=0),"-",(S8-R8)/ABS(R8))</f>
        <v/>
      </c>
    </row>
    <row r="9" ht="15" customHeight="1">
      <c r="A9" s="29" t="inlineStr">
        <is>
          <t xml:space="preserve">  Service &amp; Subscription Revenue</t>
        </is>
      </c>
      <c r="B9" s="39" t="n"/>
      <c r="C9" s="57" t="n"/>
      <c r="D9" s="38">
        <f>IF(C9=0,"-",C9-B9)</f>
        <v/>
      </c>
      <c r="E9" s="40">
        <f>IF(OR(B9=0,C9=0),"-",(C9-B9)/ABS(B9))</f>
        <v/>
      </c>
      <c r="F9" s="39" t="n"/>
      <c r="G9" s="57" t="n"/>
      <c r="H9" s="38">
        <f>IF(G9=0,"-",G9-F9)</f>
        <v/>
      </c>
      <c r="I9" s="40">
        <f>IF(OR(F9=0,G9=0),"-",(G9-F9)/ABS(F9))</f>
        <v/>
      </c>
      <c r="J9" s="39" t="n"/>
      <c r="K9" s="57" t="n"/>
      <c r="L9" s="38">
        <f>IF(K9=0,"-",K9-J9)</f>
        <v/>
      </c>
      <c r="M9" s="40">
        <f>IF(OR(J9=0,K9=0),"-",(K9-J9)/ABS(J9))</f>
        <v/>
      </c>
      <c r="N9" s="39" t="n"/>
      <c r="O9" s="57" t="n"/>
      <c r="P9" s="38">
        <f>IF(O9=0,"-",O9-N9)</f>
        <v/>
      </c>
      <c r="Q9" s="40">
        <f>IF(OR(N9=0,O9=0),"-",(O9-N9)/ABS(N9))</f>
        <v/>
      </c>
      <c r="R9" s="39" t="n"/>
      <c r="S9" s="57" t="n"/>
      <c r="T9" s="38">
        <f>IF(S9=0,"-",S9-R9)</f>
        <v/>
      </c>
      <c r="U9" s="40">
        <f>IF(OR(R9=0,S9=0),"-",(S9-R9)/ABS(R9))</f>
        <v/>
      </c>
    </row>
    <row r="10" ht="15" customHeight="1">
      <c r="A10" s="26" t="inlineStr">
        <is>
          <t xml:space="preserve">  Other Revenue</t>
        </is>
      </c>
      <c r="B10" s="36" t="n"/>
      <c r="C10" s="54" t="n"/>
      <c r="D10" s="35">
        <f>IF(C10=0,"-",C10-B10)</f>
        <v/>
      </c>
      <c r="E10" s="37">
        <f>IF(OR(B10=0,C10=0),"-",(C10-B10)/ABS(B10))</f>
        <v/>
      </c>
      <c r="F10" s="36" t="n"/>
      <c r="G10" s="54" t="n"/>
      <c r="H10" s="35">
        <f>IF(G10=0,"-",G10-F10)</f>
        <v/>
      </c>
      <c r="I10" s="37">
        <f>IF(OR(F10=0,G10=0),"-",(G10-F10)/ABS(F10))</f>
        <v/>
      </c>
      <c r="J10" s="36" t="n"/>
      <c r="K10" s="54" t="n"/>
      <c r="L10" s="35">
        <f>IF(K10=0,"-",K10-J10)</f>
        <v/>
      </c>
      <c r="M10" s="37">
        <f>IF(OR(J10=0,K10=0),"-",(K10-J10)/ABS(J10))</f>
        <v/>
      </c>
      <c r="N10" s="36" t="n"/>
      <c r="O10" s="54" t="n"/>
      <c r="P10" s="35">
        <f>IF(O10=0,"-",O10-N10)</f>
        <v/>
      </c>
      <c r="Q10" s="37">
        <f>IF(OR(N10=0,O10=0),"-",(O10-N10)/ABS(N10))</f>
        <v/>
      </c>
      <c r="R10" s="36" t="n"/>
      <c r="S10" s="54" t="n"/>
      <c r="T10" s="35">
        <f>IF(S10=0,"-",S10-R10)</f>
        <v/>
      </c>
      <c r="U10" s="37">
        <f>IF(OR(R10=0,S10=0),"-",(S10-R10)/ABS(R10))</f>
        <v/>
      </c>
    </row>
    <row r="11" ht="15" customHeight="1">
      <c r="A11" s="65" t="inlineStr">
        <is>
          <t>TOTAL REVENUE</t>
        </is>
      </c>
      <c r="B11" s="43" t="n"/>
      <c r="C11" s="66" t="n"/>
      <c r="D11" s="52">
        <f>IF(C11=0,"-",C11-B11)</f>
        <v/>
      </c>
      <c r="E11" s="44">
        <f>IF(OR(B11=0,C11=0),"-",(C11-B11)/ABS(B11))</f>
        <v/>
      </c>
      <c r="F11" s="43" t="n"/>
      <c r="G11" s="66" t="n"/>
      <c r="H11" s="52">
        <f>IF(G11=0,"-",G11-F11)</f>
        <v/>
      </c>
      <c r="I11" s="44">
        <f>IF(OR(F11=0,G11=0),"-",(G11-F11)/ABS(F11))</f>
        <v/>
      </c>
      <c r="J11" s="43" t="n"/>
      <c r="K11" s="66" t="n"/>
      <c r="L11" s="52">
        <f>IF(K11=0,"-",K11-J11)</f>
        <v/>
      </c>
      <c r="M11" s="44">
        <f>IF(OR(J11=0,K11=0),"-",(K11-J11)/ABS(J11))</f>
        <v/>
      </c>
      <c r="N11" s="43" t="n"/>
      <c r="O11" s="66" t="n"/>
      <c r="P11" s="52">
        <f>IF(O11=0,"-",O11-N11)</f>
        <v/>
      </c>
      <c r="Q11" s="44">
        <f>IF(OR(N11=0,O11=0),"-",(O11-N11)/ABS(N11))</f>
        <v/>
      </c>
      <c r="R11" s="43" t="n"/>
      <c r="S11" s="66" t="n"/>
      <c r="T11" s="52">
        <f>IF(S11=0,"-",S11-R11)</f>
        <v/>
      </c>
      <c r="U11" s="44">
        <f>IF(OR(R11=0,S11=0),"-",(S11-R11)/ABS(R11))</f>
        <v/>
      </c>
    </row>
    <row r="12" ht="15" customHeight="1">
      <c r="A12" s="65" t="inlineStr">
        <is>
          <t>TOTAL COGS</t>
        </is>
      </c>
      <c r="B12" s="43" t="n"/>
      <c r="C12" s="66" t="n"/>
      <c r="D12" s="52">
        <f>IF(C12=0,"-",C12-B12)</f>
        <v/>
      </c>
      <c r="E12" s="44">
        <f>IF(OR(B12=0,C12=0),"-",(C12-B12)/ABS(B12))</f>
        <v/>
      </c>
      <c r="F12" s="43" t="n"/>
      <c r="G12" s="66" t="n"/>
      <c r="H12" s="52">
        <f>IF(G12=0,"-",G12-F12)</f>
        <v/>
      </c>
      <c r="I12" s="44">
        <f>IF(OR(F12=0,G12=0),"-",(G12-F12)/ABS(F12))</f>
        <v/>
      </c>
      <c r="J12" s="43" t="n"/>
      <c r="K12" s="66" t="n"/>
      <c r="L12" s="52">
        <f>IF(K12=0,"-",K12-J12)</f>
        <v/>
      </c>
      <c r="M12" s="44">
        <f>IF(OR(J12=0,K12=0),"-",(K12-J12)/ABS(J12))</f>
        <v/>
      </c>
      <c r="N12" s="43" t="n"/>
      <c r="O12" s="66" t="n"/>
      <c r="P12" s="52">
        <f>IF(O12=0,"-",O12-N12)</f>
        <v/>
      </c>
      <c r="Q12" s="44">
        <f>IF(OR(N12=0,O12=0),"-",(O12-N12)/ABS(N12))</f>
        <v/>
      </c>
      <c r="R12" s="43" t="n"/>
      <c r="S12" s="66" t="n"/>
      <c r="T12" s="52">
        <f>IF(S12=0,"-",S12-R12)</f>
        <v/>
      </c>
      <c r="U12" s="44">
        <f>IF(OR(R12=0,S12=0),"-",(S12-R12)/ABS(R12))</f>
        <v/>
      </c>
    </row>
    <row r="13" ht="15" customHeight="1">
      <c r="A13" s="65" t="inlineStr">
        <is>
          <t>GROSS PROFIT</t>
        </is>
      </c>
      <c r="B13" s="43" t="n"/>
      <c r="C13" s="66" t="n"/>
      <c r="D13" s="52">
        <f>IF(C13=0,"-",C13-B13)</f>
        <v/>
      </c>
      <c r="E13" s="44">
        <f>IF(OR(B13=0,C13=0),"-",(C13-B13)/ABS(B13))</f>
        <v/>
      </c>
      <c r="F13" s="43" t="n"/>
      <c r="G13" s="66" t="n"/>
      <c r="H13" s="52">
        <f>IF(G13=0,"-",G13-F13)</f>
        <v/>
      </c>
      <c r="I13" s="44">
        <f>IF(OR(F13=0,G13=0),"-",(G13-F13)/ABS(F13))</f>
        <v/>
      </c>
      <c r="J13" s="43" t="n"/>
      <c r="K13" s="66" t="n"/>
      <c r="L13" s="52">
        <f>IF(K13=0,"-",K13-J13)</f>
        <v/>
      </c>
      <c r="M13" s="44">
        <f>IF(OR(J13=0,K13=0),"-",(K13-J13)/ABS(J13))</f>
        <v/>
      </c>
      <c r="N13" s="43" t="n"/>
      <c r="O13" s="66" t="n"/>
      <c r="P13" s="52">
        <f>IF(O13=0,"-",O13-N13)</f>
        <v/>
      </c>
      <c r="Q13" s="44">
        <f>IF(OR(N13=0,O13=0),"-",(O13-N13)/ABS(N13))</f>
        <v/>
      </c>
      <c r="R13" s="43" t="n"/>
      <c r="S13" s="66" t="n"/>
      <c r="T13" s="52">
        <f>IF(S13=0,"-",S13-R13)</f>
        <v/>
      </c>
      <c r="U13" s="44">
        <f>IF(OR(R13=0,S13=0),"-",(S13-R13)/ABS(R13))</f>
        <v/>
      </c>
    </row>
    <row r="14" ht="15" customHeight="1">
      <c r="A14" s="26" t="inlineStr">
        <is>
          <t xml:space="preserve">  Gross Margin %</t>
        </is>
      </c>
      <c r="B14" s="49" t="n"/>
      <c r="C14" s="67" t="n"/>
      <c r="D14" s="37">
        <f>IF(C14=0,"-",C14-B14)</f>
        <v/>
      </c>
      <c r="E14" s="37">
        <f>IF(OR(B14=0,C14=0),"-",(C14-B14)/ABS(B14))</f>
        <v/>
      </c>
      <c r="F14" s="49" t="n"/>
      <c r="G14" s="67" t="n"/>
      <c r="H14" s="37">
        <f>IF(G14=0,"-",G14-F14)</f>
        <v/>
      </c>
      <c r="I14" s="37">
        <f>IF(OR(F14=0,G14=0),"-",(G14-F14)/ABS(F14))</f>
        <v/>
      </c>
      <c r="J14" s="49" t="n"/>
      <c r="K14" s="67" t="n"/>
      <c r="L14" s="37">
        <f>IF(K14=0,"-",K14-J14)</f>
        <v/>
      </c>
      <c r="M14" s="37">
        <f>IF(OR(J14=0,K14=0),"-",(K14-J14)/ABS(J14))</f>
        <v/>
      </c>
      <c r="N14" s="49" t="n"/>
      <c r="O14" s="67" t="n"/>
      <c r="P14" s="37">
        <f>IF(O14=0,"-",O14-N14)</f>
        <v/>
      </c>
      <c r="Q14" s="37">
        <f>IF(OR(N14=0,O14=0),"-",(O14-N14)/ABS(N14))</f>
        <v/>
      </c>
      <c r="R14" s="49" t="n"/>
      <c r="S14" s="67" t="n"/>
      <c r="T14" s="37">
        <f>IF(S14=0,"-",S14-R14)</f>
        <v/>
      </c>
      <c r="U14" s="37">
        <f>IF(OR(R14=0,S14=0),"-",(S14-R14)/ABS(R14))</f>
        <v/>
      </c>
    </row>
    <row r="15" ht="15" customHeight="1">
      <c r="A15" s="29" t="inlineStr">
        <is>
          <t>Sales &amp; Marketing</t>
        </is>
      </c>
      <c r="B15" s="39" t="n"/>
      <c r="C15" s="57" t="n"/>
      <c r="D15" s="38">
        <f>IF(C15=0,"-",C15-B15)</f>
        <v/>
      </c>
      <c r="E15" s="40">
        <f>IF(OR(B15=0,C15=0),"-",(C15-B15)/ABS(B15))</f>
        <v/>
      </c>
      <c r="F15" s="39" t="n"/>
      <c r="G15" s="57" t="n"/>
      <c r="H15" s="38">
        <f>IF(G15=0,"-",G15-F15)</f>
        <v/>
      </c>
      <c r="I15" s="40">
        <f>IF(OR(F15=0,G15=0),"-",(G15-F15)/ABS(F15))</f>
        <v/>
      </c>
      <c r="J15" s="39" t="n"/>
      <c r="K15" s="57" t="n"/>
      <c r="L15" s="38">
        <f>IF(K15=0,"-",K15-J15)</f>
        <v/>
      </c>
      <c r="M15" s="40">
        <f>IF(OR(J15=0,K15=0),"-",(K15-J15)/ABS(J15))</f>
        <v/>
      </c>
      <c r="N15" s="39" t="n"/>
      <c r="O15" s="57" t="n"/>
      <c r="P15" s="38">
        <f>IF(O15=0,"-",O15-N15)</f>
        <v/>
      </c>
      <c r="Q15" s="40">
        <f>IF(OR(N15=0,O15=0),"-",(O15-N15)/ABS(N15))</f>
        <v/>
      </c>
      <c r="R15" s="39" t="n"/>
      <c r="S15" s="57" t="n"/>
      <c r="T15" s="38">
        <f>IF(S15=0,"-",S15-R15)</f>
        <v/>
      </c>
      <c r="U15" s="40">
        <f>IF(OR(R15=0,S15=0),"-",(S15-R15)/ABS(R15))</f>
        <v/>
      </c>
    </row>
    <row r="16" ht="15" customHeight="1">
      <c r="A16" s="26" t="inlineStr">
        <is>
          <t>R&amp;D</t>
        </is>
      </c>
      <c r="B16" s="36" t="n"/>
      <c r="C16" s="54" t="n"/>
      <c r="D16" s="35">
        <f>IF(C16=0,"-",C16-B16)</f>
        <v/>
      </c>
      <c r="E16" s="37">
        <f>IF(OR(B16=0,C16=0),"-",(C16-B16)/ABS(B16))</f>
        <v/>
      </c>
      <c r="F16" s="36" t="n"/>
      <c r="G16" s="54" t="n"/>
      <c r="H16" s="35">
        <f>IF(G16=0,"-",G16-F16)</f>
        <v/>
      </c>
      <c r="I16" s="37">
        <f>IF(OR(F16=0,G16=0),"-",(G16-F16)/ABS(F16))</f>
        <v/>
      </c>
      <c r="J16" s="36" t="n"/>
      <c r="K16" s="54" t="n"/>
      <c r="L16" s="35">
        <f>IF(K16=0,"-",K16-J16)</f>
        <v/>
      </c>
      <c r="M16" s="37">
        <f>IF(OR(J16=0,K16=0),"-",(K16-J16)/ABS(J16))</f>
        <v/>
      </c>
      <c r="N16" s="36" t="n"/>
      <c r="O16" s="54" t="n"/>
      <c r="P16" s="35">
        <f>IF(O16=0,"-",O16-N16)</f>
        <v/>
      </c>
      <c r="Q16" s="37">
        <f>IF(OR(N16=0,O16=0),"-",(O16-N16)/ABS(N16))</f>
        <v/>
      </c>
      <c r="R16" s="36" t="n"/>
      <c r="S16" s="54" t="n"/>
      <c r="T16" s="35">
        <f>IF(S16=0,"-",S16-R16)</f>
        <v/>
      </c>
      <c r="U16" s="37">
        <f>IF(OR(R16=0,S16=0),"-",(S16-R16)/ABS(R16))</f>
        <v/>
      </c>
    </row>
    <row r="17" ht="15" customHeight="1">
      <c r="A17" s="29" t="inlineStr">
        <is>
          <t>G&amp;A</t>
        </is>
      </c>
      <c r="B17" s="39" t="n"/>
      <c r="C17" s="57" t="n"/>
      <c r="D17" s="38">
        <f>IF(C17=0,"-",C17-B17)</f>
        <v/>
      </c>
      <c r="E17" s="40">
        <f>IF(OR(B17=0,C17=0),"-",(C17-B17)/ABS(B17))</f>
        <v/>
      </c>
      <c r="F17" s="39" t="n"/>
      <c r="G17" s="57" t="n"/>
      <c r="H17" s="38">
        <f>IF(G17=0,"-",G17-F17)</f>
        <v/>
      </c>
      <c r="I17" s="40">
        <f>IF(OR(F17=0,G17=0),"-",(G17-F17)/ABS(F17))</f>
        <v/>
      </c>
      <c r="J17" s="39" t="n"/>
      <c r="K17" s="57" t="n"/>
      <c r="L17" s="38">
        <f>IF(K17=0,"-",K17-J17)</f>
        <v/>
      </c>
      <c r="M17" s="40">
        <f>IF(OR(J17=0,K17=0),"-",(K17-J17)/ABS(J17))</f>
        <v/>
      </c>
      <c r="N17" s="39" t="n"/>
      <c r="O17" s="57" t="n"/>
      <c r="P17" s="38">
        <f>IF(O17=0,"-",O17-N17)</f>
        <v/>
      </c>
      <c r="Q17" s="40">
        <f>IF(OR(N17=0,O17=0),"-",(O17-N17)/ABS(N17))</f>
        <v/>
      </c>
      <c r="R17" s="39" t="n"/>
      <c r="S17" s="57" t="n"/>
      <c r="T17" s="38">
        <f>IF(S17=0,"-",S17-R17)</f>
        <v/>
      </c>
      <c r="U17" s="40">
        <f>IF(OR(R17=0,S17=0),"-",(S17-R17)/ABS(R17))</f>
        <v/>
      </c>
    </row>
    <row r="18" ht="15" customHeight="1">
      <c r="A18" s="26" t="inlineStr">
        <is>
          <t>D&amp;A</t>
        </is>
      </c>
      <c r="B18" s="36" t="n"/>
      <c r="C18" s="54" t="n"/>
      <c r="D18" s="35">
        <f>IF(C18=0,"-",C18-B18)</f>
        <v/>
      </c>
      <c r="E18" s="37">
        <f>IF(OR(B18=0,C18=0),"-",(C18-B18)/ABS(B18))</f>
        <v/>
      </c>
      <c r="F18" s="36" t="n"/>
      <c r="G18" s="54" t="n"/>
      <c r="H18" s="35">
        <f>IF(G18=0,"-",G18-F18)</f>
        <v/>
      </c>
      <c r="I18" s="37">
        <f>IF(OR(F18=0,G18=0),"-",(G18-F18)/ABS(F18))</f>
        <v/>
      </c>
      <c r="J18" s="36" t="n"/>
      <c r="K18" s="54" t="n"/>
      <c r="L18" s="35">
        <f>IF(K18=0,"-",K18-J18)</f>
        <v/>
      </c>
      <c r="M18" s="37">
        <f>IF(OR(J18=0,K18=0),"-",(K18-J18)/ABS(J18))</f>
        <v/>
      </c>
      <c r="N18" s="36" t="n"/>
      <c r="O18" s="54" t="n"/>
      <c r="P18" s="35">
        <f>IF(O18=0,"-",O18-N18)</f>
        <v/>
      </c>
      <c r="Q18" s="37">
        <f>IF(OR(N18=0,O18=0),"-",(O18-N18)/ABS(N18))</f>
        <v/>
      </c>
      <c r="R18" s="36" t="n"/>
      <c r="S18" s="54" t="n"/>
      <c r="T18" s="35">
        <f>IF(S18=0,"-",S18-R18)</f>
        <v/>
      </c>
      <c r="U18" s="37">
        <f>IF(OR(R18=0,S18=0),"-",(S18-R18)/ABS(R18))</f>
        <v/>
      </c>
    </row>
    <row r="19" ht="15" customHeight="1">
      <c r="A19" s="65" t="inlineStr">
        <is>
          <t>TOTAL OPEX</t>
        </is>
      </c>
      <c r="B19" s="43" t="n"/>
      <c r="C19" s="66" t="n"/>
      <c r="D19" s="52">
        <f>IF(C19=0,"-",C19-B19)</f>
        <v/>
      </c>
      <c r="E19" s="44">
        <f>IF(OR(B19=0,C19=0),"-",(C19-B19)/ABS(B19))</f>
        <v/>
      </c>
      <c r="F19" s="43" t="n"/>
      <c r="G19" s="66" t="n"/>
      <c r="H19" s="52">
        <f>IF(G19=0,"-",G19-F19)</f>
        <v/>
      </c>
      <c r="I19" s="44">
        <f>IF(OR(F19=0,G19=0),"-",(G19-F19)/ABS(F19))</f>
        <v/>
      </c>
      <c r="J19" s="43" t="n"/>
      <c r="K19" s="66" t="n"/>
      <c r="L19" s="52">
        <f>IF(K19=0,"-",K19-J19)</f>
        <v/>
      </c>
      <c r="M19" s="44">
        <f>IF(OR(J19=0,K19=0),"-",(K19-J19)/ABS(J19))</f>
        <v/>
      </c>
      <c r="N19" s="43" t="n"/>
      <c r="O19" s="66" t="n"/>
      <c r="P19" s="52">
        <f>IF(O19=0,"-",O19-N19)</f>
        <v/>
      </c>
      <c r="Q19" s="44">
        <f>IF(OR(N19=0,O19=0),"-",(O19-N19)/ABS(N19))</f>
        <v/>
      </c>
      <c r="R19" s="43" t="n"/>
      <c r="S19" s="66" t="n"/>
      <c r="T19" s="52">
        <f>IF(S19=0,"-",S19-R19)</f>
        <v/>
      </c>
      <c r="U19" s="44">
        <f>IF(OR(R19=0,S19=0),"-",(S19-R19)/ABS(R19))</f>
        <v/>
      </c>
    </row>
    <row r="20" ht="15" customHeight="1">
      <c r="A20" s="65" t="inlineStr">
        <is>
          <t>EBITDA</t>
        </is>
      </c>
      <c r="B20" s="43" t="n"/>
      <c r="C20" s="66" t="n"/>
      <c r="D20" s="52">
        <f>IF(C20=0,"-",C20-B20)</f>
        <v/>
      </c>
      <c r="E20" s="44">
        <f>IF(OR(B20=0,C20=0),"-",(C20-B20)/ABS(B20))</f>
        <v/>
      </c>
      <c r="F20" s="43" t="n"/>
      <c r="G20" s="66" t="n"/>
      <c r="H20" s="52">
        <f>IF(G20=0,"-",G20-F20)</f>
        <v/>
      </c>
      <c r="I20" s="44">
        <f>IF(OR(F20=0,G20=0),"-",(G20-F20)/ABS(F20))</f>
        <v/>
      </c>
      <c r="J20" s="43" t="n"/>
      <c r="K20" s="66" t="n"/>
      <c r="L20" s="52">
        <f>IF(K20=0,"-",K20-J20)</f>
        <v/>
      </c>
      <c r="M20" s="44">
        <f>IF(OR(J20=0,K20=0),"-",(K20-J20)/ABS(J20))</f>
        <v/>
      </c>
      <c r="N20" s="43" t="n"/>
      <c r="O20" s="66" t="n"/>
      <c r="P20" s="52">
        <f>IF(O20=0,"-",O20-N20)</f>
        <v/>
      </c>
      <c r="Q20" s="44">
        <f>IF(OR(N20=0,O20=0),"-",(O20-N20)/ABS(N20))</f>
        <v/>
      </c>
      <c r="R20" s="43" t="n"/>
      <c r="S20" s="66" t="n"/>
      <c r="T20" s="52">
        <f>IF(S20=0,"-",S20-R20)</f>
        <v/>
      </c>
      <c r="U20" s="44">
        <f>IF(OR(R20=0,S20=0),"-",(S20-R20)/ABS(R20))</f>
        <v/>
      </c>
    </row>
    <row r="21" ht="15" customHeight="1">
      <c r="A21" s="29" t="inlineStr">
        <is>
          <t xml:space="preserve">  EBITDA Margin %</t>
        </is>
      </c>
      <c r="B21" s="50" t="n"/>
      <c r="C21" s="68" t="n"/>
      <c r="D21" s="40">
        <f>IF(C21=0,"-",C21-B21)</f>
        <v/>
      </c>
      <c r="E21" s="40">
        <f>IF(OR(B21=0,C21=0),"-",(C21-B21)/ABS(B21))</f>
        <v/>
      </c>
      <c r="F21" s="50" t="n"/>
      <c r="G21" s="68" t="n"/>
      <c r="H21" s="40">
        <f>IF(G21=0,"-",G21-F21)</f>
        <v/>
      </c>
      <c r="I21" s="40">
        <f>IF(OR(F21=0,G21=0),"-",(G21-F21)/ABS(F21))</f>
        <v/>
      </c>
      <c r="J21" s="50" t="n"/>
      <c r="K21" s="68" t="n"/>
      <c r="L21" s="40">
        <f>IF(K21=0,"-",K21-J21)</f>
        <v/>
      </c>
      <c r="M21" s="40">
        <f>IF(OR(J21=0,K21=0),"-",(K21-J21)/ABS(J21))</f>
        <v/>
      </c>
      <c r="N21" s="50" t="n"/>
      <c r="O21" s="68" t="n"/>
      <c r="P21" s="40">
        <f>IF(O21=0,"-",O21-N21)</f>
        <v/>
      </c>
      <c r="Q21" s="40">
        <f>IF(OR(N21=0,O21=0),"-",(O21-N21)/ABS(N21))</f>
        <v/>
      </c>
      <c r="R21" s="50" t="n"/>
      <c r="S21" s="68" t="n"/>
      <c r="T21" s="40">
        <f>IF(S21=0,"-",S21-R21)</f>
        <v/>
      </c>
      <c r="U21" s="40">
        <f>IF(OR(R21=0,S21=0),"-",(S21-R21)/ABS(R21))</f>
        <v/>
      </c>
    </row>
    <row r="22" ht="15" customHeight="1">
      <c r="A22" s="65" t="inlineStr">
        <is>
          <t>EBIT</t>
        </is>
      </c>
      <c r="B22" s="43" t="n"/>
      <c r="C22" s="66" t="n"/>
      <c r="D22" s="52">
        <f>IF(C22=0,"-",C22-B22)</f>
        <v/>
      </c>
      <c r="E22" s="44">
        <f>IF(OR(B22=0,C22=0),"-",(C22-B22)/ABS(B22))</f>
        <v/>
      </c>
      <c r="F22" s="43" t="n"/>
      <c r="G22" s="66" t="n"/>
      <c r="H22" s="52">
        <f>IF(G22=0,"-",G22-F22)</f>
        <v/>
      </c>
      <c r="I22" s="44">
        <f>IF(OR(F22=0,G22=0),"-",(G22-F22)/ABS(F22))</f>
        <v/>
      </c>
      <c r="J22" s="43" t="n"/>
      <c r="K22" s="66" t="n"/>
      <c r="L22" s="52">
        <f>IF(K22=0,"-",K22-J22)</f>
        <v/>
      </c>
      <c r="M22" s="44">
        <f>IF(OR(J22=0,K22=0),"-",(K22-J22)/ABS(J22))</f>
        <v/>
      </c>
      <c r="N22" s="43" t="n"/>
      <c r="O22" s="66" t="n"/>
      <c r="P22" s="52">
        <f>IF(O22=0,"-",O22-N22)</f>
        <v/>
      </c>
      <c r="Q22" s="44">
        <f>IF(OR(N22=0,O22=0),"-",(O22-N22)/ABS(N22))</f>
        <v/>
      </c>
      <c r="R22" s="43" t="n"/>
      <c r="S22" s="66" t="n"/>
      <c r="T22" s="52">
        <f>IF(S22=0,"-",S22-R22)</f>
        <v/>
      </c>
      <c r="U22" s="44">
        <f>IF(OR(R22=0,S22=0),"-",(S22-R22)/ABS(R22))</f>
        <v/>
      </c>
    </row>
    <row r="23" ht="15" customHeight="1">
      <c r="A23" s="29" t="inlineStr">
        <is>
          <t>Financial Items</t>
        </is>
      </c>
      <c r="B23" s="39" t="n"/>
      <c r="C23" s="57" t="n"/>
      <c r="D23" s="38">
        <f>IF(C23=0,"-",C23-B23)</f>
        <v/>
      </c>
      <c r="E23" s="40">
        <f>IF(OR(B23=0,C23=0),"-",(C23-B23)/ABS(B23))</f>
        <v/>
      </c>
      <c r="F23" s="39" t="n"/>
      <c r="G23" s="57" t="n"/>
      <c r="H23" s="38">
        <f>IF(G23=0,"-",G23-F23)</f>
        <v/>
      </c>
      <c r="I23" s="40">
        <f>IF(OR(F23=0,G23=0),"-",(G23-F23)/ABS(F23))</f>
        <v/>
      </c>
      <c r="J23" s="39" t="n"/>
      <c r="K23" s="57" t="n"/>
      <c r="L23" s="38">
        <f>IF(K23=0,"-",K23-J23)</f>
        <v/>
      </c>
      <c r="M23" s="40">
        <f>IF(OR(J23=0,K23=0),"-",(K23-J23)/ABS(J23))</f>
        <v/>
      </c>
      <c r="N23" s="39" t="n"/>
      <c r="O23" s="57" t="n"/>
      <c r="P23" s="38">
        <f>IF(O23=0,"-",O23-N23)</f>
        <v/>
      </c>
      <c r="Q23" s="40">
        <f>IF(OR(N23=0,O23=0),"-",(O23-N23)/ABS(N23))</f>
        <v/>
      </c>
      <c r="R23" s="39" t="n"/>
      <c r="S23" s="57" t="n"/>
      <c r="T23" s="38">
        <f>IF(S23=0,"-",S23-R23)</f>
        <v/>
      </c>
      <c r="U23" s="40">
        <f>IF(OR(R23=0,S23=0),"-",(S23-R23)/ABS(R23))</f>
        <v/>
      </c>
    </row>
    <row r="24" ht="15" customHeight="1">
      <c r="A24" s="65" t="inlineStr">
        <is>
          <t>PROFIT BEFORE TAX</t>
        </is>
      </c>
      <c r="B24" s="43" t="n"/>
      <c r="C24" s="66" t="n"/>
      <c r="D24" s="52">
        <f>IF(C24=0,"-",C24-B24)</f>
        <v/>
      </c>
      <c r="E24" s="44">
        <f>IF(OR(B24=0,C24=0),"-",(C24-B24)/ABS(B24))</f>
        <v/>
      </c>
      <c r="F24" s="43" t="n"/>
      <c r="G24" s="66" t="n"/>
      <c r="H24" s="52">
        <f>IF(G24=0,"-",G24-F24)</f>
        <v/>
      </c>
      <c r="I24" s="44">
        <f>IF(OR(F24=0,G24=0),"-",(G24-F24)/ABS(F24))</f>
        <v/>
      </c>
      <c r="J24" s="43" t="n"/>
      <c r="K24" s="66" t="n"/>
      <c r="L24" s="52">
        <f>IF(K24=0,"-",K24-J24)</f>
        <v/>
      </c>
      <c r="M24" s="44">
        <f>IF(OR(J24=0,K24=0),"-",(K24-J24)/ABS(J24))</f>
        <v/>
      </c>
      <c r="N24" s="43" t="n"/>
      <c r="O24" s="66" t="n"/>
      <c r="P24" s="52">
        <f>IF(O24=0,"-",O24-N24)</f>
        <v/>
      </c>
      <c r="Q24" s="44">
        <f>IF(OR(N24=0,O24=0),"-",(O24-N24)/ABS(N24))</f>
        <v/>
      </c>
      <c r="R24" s="43" t="n"/>
      <c r="S24" s="66" t="n"/>
      <c r="T24" s="52">
        <f>IF(S24=0,"-",S24-R24)</f>
        <v/>
      </c>
      <c r="U24" s="44">
        <f>IF(OR(R24=0,S24=0),"-",(S24-R24)/ABS(R24))</f>
        <v/>
      </c>
    </row>
    <row r="25" ht="15" customHeight="1">
      <c r="A25" s="29" t="inlineStr">
        <is>
          <t>Income Tax</t>
        </is>
      </c>
      <c r="B25" s="39" t="n"/>
      <c r="C25" s="57" t="n"/>
      <c r="D25" s="38">
        <f>IF(C25=0,"-",C25-B25)</f>
        <v/>
      </c>
      <c r="E25" s="40">
        <f>IF(OR(B25=0,C25=0),"-",(C25-B25)/ABS(B25))</f>
        <v/>
      </c>
      <c r="F25" s="39" t="n"/>
      <c r="G25" s="57" t="n"/>
      <c r="H25" s="38">
        <f>IF(G25=0,"-",G25-F25)</f>
        <v/>
      </c>
      <c r="I25" s="40">
        <f>IF(OR(F25=0,G25=0),"-",(G25-F25)/ABS(F25))</f>
        <v/>
      </c>
      <c r="J25" s="39" t="n"/>
      <c r="K25" s="57" t="n"/>
      <c r="L25" s="38">
        <f>IF(K25=0,"-",K25-J25)</f>
        <v/>
      </c>
      <c r="M25" s="40">
        <f>IF(OR(J25=0,K25=0),"-",(K25-J25)/ABS(J25))</f>
        <v/>
      </c>
      <c r="N25" s="39" t="n"/>
      <c r="O25" s="57" t="n"/>
      <c r="P25" s="38">
        <f>IF(O25=0,"-",O25-N25)</f>
        <v/>
      </c>
      <c r="Q25" s="40">
        <f>IF(OR(N25=0,O25=0),"-",(O25-N25)/ABS(N25))</f>
        <v/>
      </c>
      <c r="R25" s="39" t="n"/>
      <c r="S25" s="57" t="n"/>
      <c r="T25" s="38">
        <f>IF(S25=0,"-",S25-R25)</f>
        <v/>
      </c>
      <c r="U25" s="40">
        <f>IF(OR(R25=0,S25=0),"-",(S25-R25)/ABS(R25))</f>
        <v/>
      </c>
    </row>
    <row r="26" ht="15" customHeight="1">
      <c r="A26" s="65" t="inlineStr">
        <is>
          <t>NET PROFIT / (LOSS)</t>
        </is>
      </c>
      <c r="B26" s="43" t="n"/>
      <c r="C26" s="66" t="n"/>
      <c r="D26" s="52">
        <f>IF(C26=0,"-",C26-B26)</f>
        <v/>
      </c>
      <c r="E26" s="44">
        <f>IF(OR(B26=0,C26=0),"-",(C26-B26)/ABS(B26))</f>
        <v/>
      </c>
      <c r="F26" s="43" t="n"/>
      <c r="G26" s="66" t="n"/>
      <c r="H26" s="52">
        <f>IF(G26=0,"-",G26-F26)</f>
        <v/>
      </c>
      <c r="I26" s="44">
        <f>IF(OR(F26=0,G26=0),"-",(G26-F26)/ABS(F26))</f>
        <v/>
      </c>
      <c r="J26" s="43" t="n"/>
      <c r="K26" s="66" t="n"/>
      <c r="L26" s="52">
        <f>IF(K26=0,"-",K26-J26)</f>
        <v/>
      </c>
      <c r="M26" s="44">
        <f>IF(OR(J26=0,K26=0),"-",(K26-J26)/ABS(J26))</f>
        <v/>
      </c>
      <c r="N26" s="43" t="n"/>
      <c r="O26" s="66" t="n"/>
      <c r="P26" s="52">
        <f>IF(O26=0,"-",O26-N26)</f>
        <v/>
      </c>
      <c r="Q26" s="44">
        <f>IF(OR(N26=0,O26=0),"-",(O26-N26)/ABS(N26))</f>
        <v/>
      </c>
      <c r="R26" s="43" t="n"/>
      <c r="S26" s="66" t="n"/>
      <c r="T26" s="52">
        <f>IF(S26=0,"-",S26-R26)</f>
        <v/>
      </c>
      <c r="U26" s="44">
        <f>IF(OR(R26=0,S26=0),"-",(S26-R26)/ABS(R26))</f>
        <v/>
      </c>
    </row>
    <row r="27" ht="15" customHeight="1">
      <c r="A27" s="29" t="inlineStr">
        <is>
          <t xml:space="preserve">  Net Margin %</t>
        </is>
      </c>
      <c r="B27" s="50" t="n"/>
      <c r="C27" s="68" t="n"/>
      <c r="D27" s="40">
        <f>IF(C27=0,"-",C27-B27)</f>
        <v/>
      </c>
      <c r="E27" s="40">
        <f>IF(OR(B27=0,C27=0),"-",(C27-B27)/ABS(B27))</f>
        <v/>
      </c>
      <c r="F27" s="50" t="n"/>
      <c r="G27" s="68" t="n"/>
      <c r="H27" s="40">
        <f>IF(G27=0,"-",G27-F27)</f>
        <v/>
      </c>
      <c r="I27" s="40">
        <f>IF(OR(F27=0,G27=0),"-",(G27-F27)/ABS(F27))</f>
        <v/>
      </c>
      <c r="J27" s="50" t="n"/>
      <c r="K27" s="68" t="n"/>
      <c r="L27" s="40">
        <f>IF(K27=0,"-",K27-J27)</f>
        <v/>
      </c>
      <c r="M27" s="40">
        <f>IF(OR(J27=0,K27=0),"-",(K27-J27)/ABS(J27))</f>
        <v/>
      </c>
      <c r="N27" s="50" t="n"/>
      <c r="O27" s="68" t="n"/>
      <c r="P27" s="40">
        <f>IF(O27=0,"-",O27-N27)</f>
        <v/>
      </c>
      <c r="Q27" s="40">
        <f>IF(OR(N27=0,O27=0),"-",(O27-N27)/ABS(N27))</f>
        <v/>
      </c>
      <c r="R27" s="50" t="n"/>
      <c r="S27" s="68" t="n"/>
      <c r="T27" s="40">
        <f>IF(S27=0,"-",S27-R27)</f>
        <v/>
      </c>
      <c r="U27" s="40">
        <f>IF(OR(R27=0,S27=0),"-",(S27-R27)/ABS(R27))</f>
        <v/>
      </c>
    </row>
  </sheetData>
  <mergeCells count="9">
    <mergeCell ref="A5:A6"/>
    <mergeCell ref="A4:U4"/>
    <mergeCell ref="N5:Q5"/>
    <mergeCell ref="R5:U5"/>
    <mergeCell ref="A2:U2"/>
    <mergeCell ref="B5:E5"/>
    <mergeCell ref="F5:I5"/>
    <mergeCell ref="J5:M5"/>
    <mergeCell ref="A3:U3"/>
  </mergeCells>
  <printOptions horizontalCentered="1"/>
  <pageMargins left="0.5" right="0.5" top="0.6" bottom="0.6" header="0.3" footer="0.3"/>
  <pageSetup orientation="landscape" paperSize="9" fitToHeight="0" fitToWidth="1" horizontalDpi="300" verticalDpi="300"/>
  <headerFooter>
    <oddHeader/>
    <oddFooter>&amp;C&amp;8 &amp;K808080© 2026 CFO Eyes – Licensed for use within the purchasing organisation only. Not for redistribution.</oddFooter>
    <evenHeader/>
    <evenFooter>&amp;C&amp;8 &amp;K808080© 2026 CFO Eyes – Licensed for use within the purchasing organisation only. Not for redistribution.</evenFooter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2:R17"/>
  <sheetViews>
    <sheetView showGridLines="0" zoomScaleNormal="10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A1" sqref="A1"/>
    </sheetView>
  </sheetViews>
  <sheetFormatPr baseColWidth="10" defaultColWidth="8.6640625" defaultRowHeight="15"/>
  <cols>
    <col width="22" customWidth="1" min="1" max="1"/>
    <col width="10" customWidth="1" min="2" max="19"/>
  </cols>
  <sheetData>
    <row r="1" ht="7.5" customHeight="1"/>
    <row r="2" ht="25.5" customHeight="1">
      <c r="A2" s="9" t="inlineStr">
        <is>
          <t>◎  CFO Eyes  |  BUDGET DASHBOARD  –  Board Report Summary</t>
        </is>
      </c>
    </row>
    <row r="3" ht="6" customHeight="1">
      <c r="A3" s="16" t="n"/>
    </row>
    <row r="4" ht="9.75" customHeight="1"/>
    <row r="5" ht="13.5" customHeight="1">
      <c r="A5" s="25" t="inlineStr">
        <is>
          <t>FY Revenue Budget</t>
        </is>
      </c>
      <c r="D5" s="25" t="inlineStr">
        <is>
          <t>Gross Profit</t>
        </is>
      </c>
      <c r="G5" s="25" t="inlineStr">
        <is>
          <t>Gross Margin %</t>
        </is>
      </c>
      <c r="J5" s="25" t="inlineStr">
        <is>
          <t>EBITDA</t>
        </is>
      </c>
      <c r="M5" s="25" t="inlineStr">
        <is>
          <t>EBITDA Margin %</t>
        </is>
      </c>
      <c r="P5" s="25" t="inlineStr">
        <is>
          <t>Net Profit / (Loss)</t>
        </is>
      </c>
    </row>
    <row r="6" ht="27.75" customHeight="1">
      <c r="A6" s="1">
        <f>'P&amp;L Budget'!N10</f>
        <v/>
      </c>
      <c r="D6" s="1">
        <f>'P&amp;L Budget'!N18</f>
        <v/>
      </c>
      <c r="G6" s="77">
        <f>'P&amp;L Budget'!N19</f>
        <v/>
      </c>
      <c r="J6" s="1">
        <f>'P&amp;L Budget'!N29</f>
        <v/>
      </c>
      <c r="M6" s="77">
        <f>'P&amp;L Budget'!N30</f>
        <v/>
      </c>
      <c r="P6" s="1">
        <f>'P&amp;L Budget'!N41</f>
        <v/>
      </c>
    </row>
    <row r="7" ht="27.75" customHeight="1"/>
    <row r="10" ht="13.5" customHeight="1">
      <c r="A10" s="7" t="inlineStr">
        <is>
          <t xml:space="preserve">  MONTHLY REVENUE &amp; EBITDA  (pulls from P&amp;L Budget)</t>
        </is>
      </c>
    </row>
    <row r="11" ht="13.5" customHeight="1">
      <c r="B11" s="63" t="inlineStr">
        <is>
          <t>Jan</t>
        </is>
      </c>
      <c r="C11" s="63" t="inlineStr">
        <is>
          <t>Feb</t>
        </is>
      </c>
      <c r="D11" s="63" t="inlineStr">
        <is>
          <t>Mar</t>
        </is>
      </c>
      <c r="E11" s="63" t="inlineStr">
        <is>
          <t>Apr</t>
        </is>
      </c>
      <c r="F11" s="63" t="inlineStr">
        <is>
          <t>May</t>
        </is>
      </c>
      <c r="G11" s="63" t="inlineStr">
        <is>
          <t>Jun</t>
        </is>
      </c>
      <c r="H11" s="63" t="inlineStr">
        <is>
          <t>Jul</t>
        </is>
      </c>
      <c r="I11" s="63" t="inlineStr">
        <is>
          <t>Aug</t>
        </is>
      </c>
      <c r="J11" s="63" t="inlineStr">
        <is>
          <t>Sep</t>
        </is>
      </c>
      <c r="K11" s="63" t="inlineStr">
        <is>
          <t>Oct</t>
        </is>
      </c>
      <c r="L11" s="63" t="inlineStr">
        <is>
          <t>Nov</t>
        </is>
      </c>
      <c r="M11" s="63" t="inlineStr">
        <is>
          <t>Dec</t>
        </is>
      </c>
      <c r="N11" s="63" t="inlineStr">
        <is>
          <t>FY Total</t>
        </is>
      </c>
    </row>
    <row r="12" ht="15" customHeight="1">
      <c r="A12" s="69" t="inlineStr">
        <is>
          <t>Revenue</t>
        </is>
      </c>
      <c r="B12" s="55">
        <f>'P&amp;L Budget'!B10</f>
        <v/>
      </c>
      <c r="C12" s="55">
        <f>'P&amp;L Budget'!C10</f>
        <v/>
      </c>
      <c r="D12" s="55">
        <f>'P&amp;L Budget'!D10</f>
        <v/>
      </c>
      <c r="E12" s="55">
        <f>'P&amp;L Budget'!E10</f>
        <v/>
      </c>
      <c r="F12" s="55">
        <f>'P&amp;L Budget'!F10</f>
        <v/>
      </c>
      <c r="G12" s="55">
        <f>'P&amp;L Budget'!G10</f>
        <v/>
      </c>
      <c r="H12" s="55">
        <f>'P&amp;L Budget'!H10</f>
        <v/>
      </c>
      <c r="I12" s="55">
        <f>'P&amp;L Budget'!I10</f>
        <v/>
      </c>
      <c r="J12" s="55">
        <f>'P&amp;L Budget'!J10</f>
        <v/>
      </c>
      <c r="K12" s="55">
        <f>'P&amp;L Budget'!K10</f>
        <v/>
      </c>
      <c r="L12" s="55">
        <f>'P&amp;L Budget'!L10</f>
        <v/>
      </c>
      <c r="M12" s="55">
        <f>'P&amp;L Budget'!M10</f>
        <v/>
      </c>
      <c r="N12" s="70">
        <f>'P&amp;L Budget'!N10</f>
        <v/>
      </c>
    </row>
    <row r="13" ht="15" customHeight="1">
      <c r="A13" s="71" t="inlineStr">
        <is>
          <t>Gross Profit</t>
        </is>
      </c>
      <c r="B13" s="58">
        <f>'P&amp;L Budget'!B18</f>
        <v/>
      </c>
      <c r="C13" s="58">
        <f>'P&amp;L Budget'!C18</f>
        <v/>
      </c>
      <c r="D13" s="58">
        <f>'P&amp;L Budget'!D18</f>
        <v/>
      </c>
      <c r="E13" s="58">
        <f>'P&amp;L Budget'!E18</f>
        <v/>
      </c>
      <c r="F13" s="58">
        <f>'P&amp;L Budget'!F18</f>
        <v/>
      </c>
      <c r="G13" s="58">
        <f>'P&amp;L Budget'!G18</f>
        <v/>
      </c>
      <c r="H13" s="58">
        <f>'P&amp;L Budget'!H18</f>
        <v/>
      </c>
      <c r="I13" s="58">
        <f>'P&amp;L Budget'!I18</f>
        <v/>
      </c>
      <c r="J13" s="58">
        <f>'P&amp;L Budget'!J18</f>
        <v/>
      </c>
      <c r="K13" s="58">
        <f>'P&amp;L Budget'!K18</f>
        <v/>
      </c>
      <c r="L13" s="58">
        <f>'P&amp;L Budget'!L18</f>
        <v/>
      </c>
      <c r="M13" s="58">
        <f>'P&amp;L Budget'!M18</f>
        <v/>
      </c>
      <c r="N13" s="72">
        <f>'P&amp;L Budget'!N18</f>
        <v/>
      </c>
    </row>
    <row r="14" ht="15" customHeight="1">
      <c r="A14" s="69" t="inlineStr">
        <is>
          <t>EBITDA</t>
        </is>
      </c>
      <c r="B14" s="55">
        <f>'P&amp;L Budget'!B29</f>
        <v/>
      </c>
      <c r="C14" s="55">
        <f>'P&amp;L Budget'!C29</f>
        <v/>
      </c>
      <c r="D14" s="55">
        <f>'P&amp;L Budget'!D29</f>
        <v/>
      </c>
      <c r="E14" s="55">
        <f>'P&amp;L Budget'!E29</f>
        <v/>
      </c>
      <c r="F14" s="55">
        <f>'P&amp;L Budget'!F29</f>
        <v/>
      </c>
      <c r="G14" s="55">
        <f>'P&amp;L Budget'!G29</f>
        <v/>
      </c>
      <c r="H14" s="55">
        <f>'P&amp;L Budget'!H29</f>
        <v/>
      </c>
      <c r="I14" s="55">
        <f>'P&amp;L Budget'!I29</f>
        <v/>
      </c>
      <c r="J14" s="55">
        <f>'P&amp;L Budget'!J29</f>
        <v/>
      </c>
      <c r="K14" s="55">
        <f>'P&amp;L Budget'!K29</f>
        <v/>
      </c>
      <c r="L14" s="55">
        <f>'P&amp;L Budget'!L29</f>
        <v/>
      </c>
      <c r="M14" s="55">
        <f>'P&amp;L Budget'!M29</f>
        <v/>
      </c>
      <c r="N14" s="70">
        <f>'P&amp;L Budget'!N29</f>
        <v/>
      </c>
    </row>
    <row r="15" ht="15" customHeight="1">
      <c r="A15" s="71" t="inlineStr">
        <is>
          <t>Net Profit</t>
        </is>
      </c>
      <c r="B15" s="58">
        <f>'P&amp;L Budget'!B41</f>
        <v/>
      </c>
      <c r="C15" s="58">
        <f>'P&amp;L Budget'!C41</f>
        <v/>
      </c>
      <c r="D15" s="58">
        <f>'P&amp;L Budget'!D41</f>
        <v/>
      </c>
      <c r="E15" s="58">
        <f>'P&amp;L Budget'!E41</f>
        <v/>
      </c>
      <c r="F15" s="58">
        <f>'P&amp;L Budget'!F41</f>
        <v/>
      </c>
      <c r="G15" s="58">
        <f>'P&amp;L Budget'!G41</f>
        <v/>
      </c>
      <c r="H15" s="58">
        <f>'P&amp;L Budget'!H41</f>
        <v/>
      </c>
      <c r="I15" s="58">
        <f>'P&amp;L Budget'!I41</f>
        <v/>
      </c>
      <c r="J15" s="58">
        <f>'P&amp;L Budget'!J41</f>
        <v/>
      </c>
      <c r="K15" s="58">
        <f>'P&amp;L Budget'!K41</f>
        <v/>
      </c>
      <c r="L15" s="58">
        <f>'P&amp;L Budget'!L41</f>
        <v/>
      </c>
      <c r="M15" s="58">
        <f>'P&amp;L Budget'!M41</f>
        <v/>
      </c>
      <c r="N15" s="72">
        <f>'P&amp;L Budget'!N41</f>
        <v/>
      </c>
    </row>
    <row r="16" ht="15" customHeight="1">
      <c r="A16" s="69" t="inlineStr">
        <is>
          <t>GM %</t>
        </is>
      </c>
      <c r="B16" s="73">
        <f>'P&amp;L Budget'!B19</f>
        <v/>
      </c>
      <c r="C16" s="73">
        <f>'P&amp;L Budget'!C19</f>
        <v/>
      </c>
      <c r="D16" s="73">
        <f>'P&amp;L Budget'!D19</f>
        <v/>
      </c>
      <c r="E16" s="73">
        <f>'P&amp;L Budget'!E19</f>
        <v/>
      </c>
      <c r="F16" s="73">
        <f>'P&amp;L Budget'!F19</f>
        <v/>
      </c>
      <c r="G16" s="73">
        <f>'P&amp;L Budget'!G19</f>
        <v/>
      </c>
      <c r="H16" s="73">
        <f>'P&amp;L Budget'!H19</f>
        <v/>
      </c>
      <c r="I16" s="73">
        <f>'P&amp;L Budget'!I19</f>
        <v/>
      </c>
      <c r="J16" s="73">
        <f>'P&amp;L Budget'!J19</f>
        <v/>
      </c>
      <c r="K16" s="73">
        <f>'P&amp;L Budget'!K19</f>
        <v/>
      </c>
      <c r="L16" s="73">
        <f>'P&amp;L Budget'!L19</f>
        <v/>
      </c>
      <c r="M16" s="73">
        <f>'P&amp;L Budget'!M19</f>
        <v/>
      </c>
      <c r="N16" s="74">
        <f>'P&amp;L Budget'!N19</f>
        <v/>
      </c>
    </row>
    <row r="17" ht="15" customHeight="1">
      <c r="A17" s="71" t="inlineStr">
        <is>
          <t>EBITDA Margin</t>
        </is>
      </c>
      <c r="B17" s="75">
        <f>'P&amp;L Budget'!B30</f>
        <v/>
      </c>
      <c r="C17" s="75">
        <f>'P&amp;L Budget'!C30</f>
        <v/>
      </c>
      <c r="D17" s="75">
        <f>'P&amp;L Budget'!D30</f>
        <v/>
      </c>
      <c r="E17" s="75">
        <f>'P&amp;L Budget'!E30</f>
        <v/>
      </c>
      <c r="F17" s="75">
        <f>'P&amp;L Budget'!F30</f>
        <v/>
      </c>
      <c r="G17" s="75">
        <f>'P&amp;L Budget'!G30</f>
        <v/>
      </c>
      <c r="H17" s="75">
        <f>'P&amp;L Budget'!H30</f>
        <v/>
      </c>
      <c r="I17" s="75">
        <f>'P&amp;L Budget'!I30</f>
        <v/>
      </c>
      <c r="J17" s="75">
        <f>'P&amp;L Budget'!J30</f>
        <v/>
      </c>
      <c r="K17" s="75">
        <f>'P&amp;L Budget'!K30</f>
        <v/>
      </c>
      <c r="L17" s="75">
        <f>'P&amp;L Budget'!L30</f>
        <v/>
      </c>
      <c r="M17" s="75">
        <f>'P&amp;L Budget'!M30</f>
        <v/>
      </c>
      <c r="N17" s="76">
        <f>'P&amp;L Budget'!N30</f>
        <v/>
      </c>
    </row>
  </sheetData>
  <mergeCells count="15">
    <mergeCell ref="J5:L5"/>
    <mergeCell ref="A10:P10"/>
    <mergeCell ref="G6:I7"/>
    <mergeCell ref="D6:F7"/>
    <mergeCell ref="A6:C7"/>
    <mergeCell ref="J6:L7"/>
    <mergeCell ref="D5:F5"/>
    <mergeCell ref="A5:C5"/>
    <mergeCell ref="G5:I5"/>
    <mergeCell ref="P5:R5"/>
    <mergeCell ref="M5:O5"/>
    <mergeCell ref="P6:R7"/>
    <mergeCell ref="A3:P3"/>
    <mergeCell ref="M6:O7"/>
    <mergeCell ref="A2:P2"/>
  </mergeCells>
  <printOptions horizontalCentered="1"/>
  <pageMargins left="0.5" right="0.5" top="0.6" bottom="0.6" header="0.3" footer="0.3"/>
  <pageSetup orientation="landscape" paperSize="9" fitToHeight="0" fitToWidth="1" horizontalDpi="300" verticalDpi="300"/>
  <headerFooter>
    <oddHeader/>
    <oddFooter>&amp;C&amp;8 &amp;K808080© 2026 CFO Eyes – Licensed for use within the purchasing organisation only. Not for redistribution.</oddFooter>
    <evenHeader/>
    <evenFooter>&amp;C&amp;8 &amp;K808080© 2026 CFO Eyes – Licensed for use within the purchasing organisation only. Not for redistribution.</evenFooter>
    <firstHeader/>
    <firstFooter/>
  </headerFooter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language xmlns:dc="http://purl.org/dc/elements/1.1/">en-US</dc:language>
  <dcterms:created xmlns:dcterms="http://purl.org/dc/terms/" xmlns:xsi="http://www.w3.org/2001/XMLSchema-instance" xsi:type="dcterms:W3CDTF">2026-05-10T18:08:53Z</dcterms:created>
  <dcterms:modified xmlns:dcterms="http://purl.org/dc/terms/" xmlns:xsi="http://www.w3.org/2001/XMLSchema-instance" xsi:type="dcterms:W3CDTF">2026-05-11T18:39:43Z</dcterms:modified>
  <cp:lastModifiedBy>Fredrik Orre</cp:lastModifiedBy>
  <cp:revision>2</cp:revision>
</cp:coreProperties>
</file>