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worksheets/sheet6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  <sheet xmlns:r="http://schemas.openxmlformats.org/officeDocument/2006/relationships" name="Inputs" sheetId="2" state="visible" r:id="rId2"/>
    <sheet xmlns:r="http://schemas.openxmlformats.org/officeDocument/2006/relationships" name="Targets" sheetId="3" state="visible" r:id="rId3"/>
    <sheet xmlns:r="http://schemas.openxmlformats.org/officeDocument/2006/relationships" name="KPIs" sheetId="4" state="visible" r:id="rId4"/>
    <sheet xmlns:r="http://schemas.openxmlformats.org/officeDocument/2006/relationships" name="Dashboard" sheetId="5" state="visible" r:id="rId5"/>
    <sheet xmlns:r="http://schemas.openxmlformats.org/officeDocument/2006/relationships" name="Definitions" sheetId="6" state="visible" r:id="rId6"/>
  </sheets>
  <definedNames>
    <definedName name="_xlnm.Print_Titles" localSheetId="0">'Cover'!$1:$1</definedName>
    <definedName name="_xlnm.Print_Titles" localSheetId="1">'Inputs'!$1:$1</definedName>
    <definedName name="_xlnm.Print_Titles" localSheetId="2">'Targets'!$1:$1</definedName>
    <definedName name="_xlnm.Print_Titles" localSheetId="3">'KPIs'!$1:$1</definedName>
    <definedName name="_xlnm.Print_Titles" localSheetId="4">'Dashboard'!$1:$1</definedName>
    <definedName name="_xlnm.Print_Titles" localSheetId="5">'Definitions'!$1:$1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(#,##0);&quot;-&quot;"/>
    <numFmt numFmtId="165" formatCode="0.0%"/>
    <numFmt numFmtId="166" formatCode="0.00&quot;x&quot;"/>
  </numFmts>
  <fonts count="15">
    <font>
      <name val="Calibri"/>
      <family val="2"/>
      <color theme="1"/>
      <sz val="11"/>
      <scheme val="minor"/>
    </font>
    <font>
      <name val="Arial"/>
      <b val="1"/>
      <color rgb="000B2545"/>
      <sz val="18"/>
    </font>
    <font>
      <name val="Arial"/>
      <i val="1"/>
      <color rgb="006B7280"/>
      <sz val="11"/>
    </font>
    <font>
      <name val="Arial"/>
      <b val="1"/>
    </font>
    <font>
      <name val="Arial"/>
      <color rgb="000000FF"/>
    </font>
    <font>
      <name val="Arial"/>
      <b val="1"/>
      <color rgb="000B2545"/>
      <sz val="12"/>
    </font>
    <font>
      <name val="Arial"/>
    </font>
    <font>
      <name val="Arial"/>
      <b val="1"/>
      <color rgb="000000FF"/>
    </font>
    <font>
      <name val="Arial"/>
      <b val="1"/>
      <color rgb="00000000"/>
    </font>
    <font>
      <name val="Arial"/>
      <b val="1"/>
      <color rgb="00008000"/>
    </font>
    <font>
      <name val="Arial"/>
      <i val="1"/>
      <color rgb="006B7280"/>
    </font>
    <font>
      <name val="Arial"/>
      <b val="1"/>
      <color rgb="00FFFFFF"/>
      <sz val="11"/>
    </font>
    <font>
      <name val="Arial"/>
      <color rgb="00000000"/>
    </font>
    <font>
      <name val="Arial"/>
      <b val="1"/>
      <color rgb="000B2545"/>
      <sz val="14"/>
    </font>
    <font>
      <name val="Arial"/>
      <color rgb="00008000"/>
    </font>
  </fonts>
  <fills count="7">
    <fill>
      <patternFill/>
    </fill>
    <fill>
      <patternFill patternType="gray125"/>
    </fill>
    <fill>
      <patternFill patternType="solid">
        <fgColor rgb="00EEF2F5"/>
      </patternFill>
    </fill>
    <fill>
      <patternFill patternType="solid">
        <fgColor rgb="00FFF6CC"/>
      </patternFill>
    </fill>
    <fill>
      <patternFill patternType="solid">
        <fgColor rgb="000B2545"/>
      </patternFill>
    </fill>
    <fill>
      <patternFill patternType="solid">
        <fgColor rgb="001B998B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0" fontId="4" fillId="3" borderId="1" pivotButton="0" quotePrefix="0" xfId="0"/>
    <xf numFmtId="0" fontId="5" fillId="0" borderId="0" pivotButton="0" quotePrefix="0" xfId="0"/>
    <xf numFmtId="0" fontId="3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8" fillId="3" borderId="0" pivotButton="0" quotePrefix="0" xfId="0"/>
    <xf numFmtId="0" fontId="10" fillId="0" borderId="0" pivotButton="0" quotePrefix="0" xfId="0"/>
    <xf numFmtId="0" fontId="11" fillId="4" borderId="1" applyAlignment="1" pivotButton="0" quotePrefix="0" xfId="0">
      <alignment horizontal="center" vertical="center"/>
    </xf>
    <xf numFmtId="0" fontId="11" fillId="5" borderId="1" applyAlignment="1" pivotButton="0" quotePrefix="0" xfId="0">
      <alignment horizontal="center" vertical="center"/>
    </xf>
    <xf numFmtId="164" fontId="4" fillId="3" borderId="1" pivotButton="0" quotePrefix="0" xfId="0"/>
    <xf numFmtId="164" fontId="8" fillId="0" borderId="1" pivotButton="0" quotePrefix="0" xfId="0"/>
    <xf numFmtId="164" fontId="4" fillId="6" borderId="1" pivotButton="0" quotePrefix="0" xfId="0"/>
    <xf numFmtId="164" fontId="12" fillId="0" borderId="1" pivotButton="0" quotePrefix="0" xfId="0"/>
    <xf numFmtId="3" fontId="4" fillId="6" borderId="1" pivotButton="0" quotePrefix="0" xfId="0"/>
    <xf numFmtId="3" fontId="8" fillId="0" borderId="1" pivotButton="0" quotePrefix="0" xfId="0"/>
    <xf numFmtId="165" fontId="4" fillId="3" borderId="1" pivotButton="0" quotePrefix="0" xfId="0"/>
    <xf numFmtId="1" fontId="4" fillId="3" borderId="1" pivotButton="0" quotePrefix="0" xfId="0"/>
    <xf numFmtId="166" fontId="4" fillId="3" borderId="1" pivotButton="0" quotePrefix="0" xfId="0"/>
    <xf numFmtId="165" fontId="12" fillId="0" borderId="1" pivotButton="0" quotePrefix="0" xfId="0"/>
    <xf numFmtId="1" fontId="12" fillId="0" borderId="1" pivotButton="0" quotePrefix="0" xfId="0"/>
    <xf numFmtId="166" fontId="12" fillId="0" borderId="1" pivotButton="0" quotePrefix="0" xfId="0"/>
    <xf numFmtId="165" fontId="12" fillId="0" borderId="1" applyAlignment="1" pivotButton="0" quotePrefix="0" xfId="0">
      <alignment horizontal="center"/>
    </xf>
    <xf numFmtId="0" fontId="12" fillId="0" borderId="1" applyAlignment="1" pivotButton="0" quotePrefix="0" xfId="0">
      <alignment horizontal="center"/>
    </xf>
    <xf numFmtId="1" fontId="12" fillId="0" borderId="1" applyAlignment="1" pivotButton="0" quotePrefix="0" xfId="0">
      <alignment horizontal="center"/>
    </xf>
    <xf numFmtId="166" fontId="12" fillId="0" borderId="1" applyAlignment="1" pivotButton="0" quotePrefix="0" xfId="0">
      <alignment horizontal="center"/>
    </xf>
    <xf numFmtId="0" fontId="13" fillId="0" borderId="0" pivotButton="0" quotePrefix="0" xfId="0"/>
    <xf numFmtId="0" fontId="14" fillId="0" borderId="0" pivotButton="0" quotePrefix="0" xfId="0"/>
    <xf numFmtId="165" fontId="14" fillId="0" borderId="0" pivotButton="0" quotePrefix="0" xfId="0"/>
    <xf numFmtId="0" fontId="3" fillId="0" borderId="1" pivotButton="0" quotePrefix="0" xfId="0"/>
    <xf numFmtId="0" fontId="6" fillId="0" borderId="1" pivotButton="0" quotePrefix="0" xfId="0"/>
  </cellXfs>
  <cellStyles count="1">
    <cellStyle name="Normal" xfId="0" builtinId="0" hidden="0"/>
  </cellStyles>
  <dxfs count="3">
    <dxf>
      <fill>
        <patternFill patternType="solid">
          <fgColor rgb="00D1FAE5"/>
        </patternFill>
      </fill>
    </dxf>
    <dxf>
      <fill>
        <patternFill patternType="solid">
          <fgColor rgb="00FEF3C7"/>
        </patternFill>
      </fill>
    </dxf>
    <dxf>
      <fill>
        <patternFill patternType="solid">
          <fgColor rgb="00FE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Revenue (monthly)</a:t>
            </a:r>
          </a:p>
        </rich>
      </tx>
    </title>
    <plotArea>
      <lineChart>
        <grouping val="standard"/>
        <ser>
          <idx val="0"/>
          <order val="0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'Dashboard'!$B$19:$M$19</f>
            </numRef>
          </cat>
          <val>
            <numRef>
              <f>'Dashboard'!$B$20</f>
            </numRef>
          </val>
        </ser>
        <ser>
          <idx val="1"/>
          <order val="1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'Dashboard'!$B$19:$M$19</f>
            </numRef>
          </cat>
          <val>
            <numRef>
              <f>'Dashboard'!$C$20</f>
            </numRef>
          </val>
        </ser>
        <ser>
          <idx val="2"/>
          <order val="2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'Dashboard'!$B$19:$M$19</f>
            </numRef>
          </cat>
          <val>
            <numRef>
              <f>'Dashboard'!$D$20</f>
            </numRef>
          </val>
        </ser>
        <ser>
          <idx val="3"/>
          <order val="3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'Dashboard'!$B$19:$M$19</f>
            </numRef>
          </cat>
          <val>
            <numRef>
              <f>'Dashboard'!$E$20</f>
            </numRef>
          </val>
        </ser>
        <ser>
          <idx val="4"/>
          <order val="4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'Dashboard'!$B$19:$M$19</f>
            </numRef>
          </cat>
          <val>
            <numRef>
              <f>'Dashboard'!$F$20</f>
            </numRef>
          </val>
        </ser>
        <ser>
          <idx val="5"/>
          <order val="5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'Dashboard'!$B$19:$M$19</f>
            </numRef>
          </cat>
          <val>
            <numRef>
              <f>'Dashboard'!$G$20</f>
            </numRef>
          </val>
        </ser>
        <ser>
          <idx val="6"/>
          <order val="6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'Dashboard'!$B$19:$M$19</f>
            </numRef>
          </cat>
          <val>
            <numRef>
              <f>'Dashboard'!$H$20</f>
            </numRef>
          </val>
        </ser>
        <ser>
          <idx val="7"/>
          <order val="7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'Dashboard'!$B$19:$M$19</f>
            </numRef>
          </cat>
          <val>
            <numRef>
              <f>'Dashboard'!$I$20</f>
            </numRef>
          </val>
        </ser>
        <ser>
          <idx val="8"/>
          <order val="8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'Dashboard'!$B$19:$M$19</f>
            </numRef>
          </cat>
          <val>
            <numRef>
              <f>'Dashboard'!$J$20</f>
            </numRef>
          </val>
        </ser>
        <ser>
          <idx val="9"/>
          <order val="9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'Dashboard'!$B$19:$M$19</f>
            </numRef>
          </cat>
          <val>
            <numRef>
              <f>'Dashboard'!$K$20</f>
            </numRef>
          </val>
        </ser>
        <ser>
          <idx val="10"/>
          <order val="10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'Dashboard'!$B$19:$M$19</f>
            </numRef>
          </cat>
          <val>
            <numRef>
              <f>'Dashboard'!$L$20</f>
            </numRef>
          </val>
        </ser>
        <ser>
          <idx val="11"/>
          <order val="11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'Dashboard'!$B$19:$M$19</f>
            </numRef>
          </cat>
          <val>
            <numRef>
              <f>'Dashboard'!$M$20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Month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Revenue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EBITDA Margin (monthly)</a:t>
            </a:r>
          </a:p>
        </rich>
      </tx>
    </title>
    <plotArea>
      <lineChart>
        <grouping val="standard"/>
        <ser>
          <idx val="0"/>
          <order val="0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'Dashboard'!$B$19:$M$19</f>
            </numRef>
          </cat>
          <val>
            <numRef>
              <f>'Dashboard'!$B$21</f>
            </numRef>
          </val>
        </ser>
        <ser>
          <idx val="1"/>
          <order val="1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'Dashboard'!$B$19:$M$19</f>
            </numRef>
          </cat>
          <val>
            <numRef>
              <f>'Dashboard'!$C$21</f>
            </numRef>
          </val>
        </ser>
        <ser>
          <idx val="2"/>
          <order val="2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'Dashboard'!$B$19:$M$19</f>
            </numRef>
          </cat>
          <val>
            <numRef>
              <f>'Dashboard'!$D$21</f>
            </numRef>
          </val>
        </ser>
        <ser>
          <idx val="3"/>
          <order val="3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'Dashboard'!$B$19:$M$19</f>
            </numRef>
          </cat>
          <val>
            <numRef>
              <f>'Dashboard'!$E$21</f>
            </numRef>
          </val>
        </ser>
        <ser>
          <idx val="4"/>
          <order val="4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'Dashboard'!$B$19:$M$19</f>
            </numRef>
          </cat>
          <val>
            <numRef>
              <f>'Dashboard'!$F$21</f>
            </numRef>
          </val>
        </ser>
        <ser>
          <idx val="5"/>
          <order val="5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'Dashboard'!$B$19:$M$19</f>
            </numRef>
          </cat>
          <val>
            <numRef>
              <f>'Dashboard'!$G$21</f>
            </numRef>
          </val>
        </ser>
        <ser>
          <idx val="6"/>
          <order val="6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'Dashboard'!$B$19:$M$19</f>
            </numRef>
          </cat>
          <val>
            <numRef>
              <f>'Dashboard'!$H$21</f>
            </numRef>
          </val>
        </ser>
        <ser>
          <idx val="7"/>
          <order val="7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'Dashboard'!$B$19:$M$19</f>
            </numRef>
          </cat>
          <val>
            <numRef>
              <f>'Dashboard'!$I$21</f>
            </numRef>
          </val>
        </ser>
        <ser>
          <idx val="8"/>
          <order val="8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'Dashboard'!$B$19:$M$19</f>
            </numRef>
          </cat>
          <val>
            <numRef>
              <f>'Dashboard'!$J$21</f>
            </numRef>
          </val>
        </ser>
        <ser>
          <idx val="9"/>
          <order val="9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'Dashboard'!$B$19:$M$19</f>
            </numRef>
          </cat>
          <val>
            <numRef>
              <f>'Dashboard'!$K$21</f>
            </numRef>
          </val>
        </ser>
        <ser>
          <idx val="10"/>
          <order val="10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'Dashboard'!$B$19:$M$19</f>
            </numRef>
          </cat>
          <val>
            <numRef>
              <f>'Dashboard'!$L$21</f>
            </numRef>
          </val>
        </ser>
        <ser>
          <idx val="11"/>
          <order val="11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'Dashboard'!$B$19:$M$19</f>
            </numRef>
          </cat>
          <val>
            <numRef>
              <f>'Dashboard'!$M$21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22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39</row>
      <rowOff>0</rowOff>
    </from>
    <ext cx="576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I28"/>
  <sheetViews>
    <sheetView workbookViewId="0">
      <selection activeCell="A1" sqref="A1"/>
    </sheetView>
  </sheetViews>
  <sheetFormatPr baseColWidth="8" defaultRowHeight="15"/>
  <cols>
    <col width="22" customWidth="1" min="2" max="2"/>
    <col width="32" customWidth="1" min="3" max="3"/>
  </cols>
  <sheetData>
    <row r="2">
      <c r="B2" s="1" t="inlineStr">
        <is>
          <t>CFO Eyes | Executive KPI Dashboard</t>
        </is>
      </c>
    </row>
    <row r="3">
      <c r="B3" s="2" t="inlineStr">
        <is>
          <t>Ten KPIs every leadership team needs – on a single page.</t>
        </is>
      </c>
    </row>
    <row r="5">
      <c r="B5" s="3" t="inlineStr">
        <is>
          <t>Company</t>
        </is>
      </c>
      <c r="C5" s="4" t="inlineStr"/>
    </row>
    <row r="6">
      <c r="B6" s="3" t="inlineStr">
        <is>
          <t>Fiscal Year</t>
        </is>
      </c>
      <c r="C6" s="4" t="inlineStr">
        <is>
          <t>FY2026</t>
        </is>
      </c>
    </row>
    <row r="7">
      <c r="B7" s="3" t="inlineStr">
        <is>
          <t>Currency</t>
        </is>
      </c>
      <c r="C7" s="4" t="inlineStr">
        <is>
          <t>SEK</t>
        </is>
      </c>
    </row>
    <row r="8">
      <c r="B8" s="3" t="inlineStr">
        <is>
          <t>Units</t>
        </is>
      </c>
      <c r="C8" s="4" t="inlineStr">
        <is>
          <t>Thousands</t>
        </is>
      </c>
    </row>
    <row r="9">
      <c r="B9" s="3" t="inlineStr">
        <is>
          <t>Prepared by</t>
        </is>
      </c>
      <c r="C9" s="4" t="inlineStr"/>
    </row>
    <row r="10">
      <c r="B10" s="3" t="inlineStr">
        <is>
          <t>Approved by</t>
        </is>
      </c>
      <c r="C10" s="4" t="inlineStr"/>
    </row>
    <row r="11">
      <c r="B11" s="3" t="inlineStr">
        <is>
          <t>Date</t>
        </is>
      </c>
      <c r="C11" s="4" t="inlineStr"/>
    </row>
    <row r="12">
      <c r="B12" s="3" t="inlineStr">
        <is>
          <t>Version</t>
        </is>
      </c>
      <c r="C12" s="4" t="inlineStr">
        <is>
          <t>1.0</t>
        </is>
      </c>
    </row>
    <row r="15">
      <c r="B15" s="5" t="inlineStr">
        <is>
          <t>Workbook structure</t>
        </is>
      </c>
    </row>
    <row r="16">
      <c r="B16" s="6" t="inlineStr">
        <is>
          <t>Cover</t>
        </is>
      </c>
      <c r="C16" s="7" t="inlineStr">
        <is>
          <t>Document metadata and workbook guide</t>
        </is>
      </c>
    </row>
    <row r="17">
      <c r="B17" s="6" t="inlineStr">
        <is>
          <t>Inputs</t>
        </is>
      </c>
      <c r="C17" s="7" t="inlineStr">
        <is>
          <t>Monthly P&amp;L, balance sheet &amp; operational inputs (12 months)</t>
        </is>
      </c>
    </row>
    <row r="18">
      <c r="B18" s="6" t="inlineStr">
        <is>
          <t>Targets</t>
        </is>
      </c>
      <c r="C18" s="7" t="inlineStr">
        <is>
          <t>Monthly targets per KPI</t>
        </is>
      </c>
    </row>
    <row r="19">
      <c r="B19" s="6" t="inlineStr">
        <is>
          <t>KPIs</t>
        </is>
      </c>
      <c r="C19" s="7" t="inlineStr">
        <is>
          <t>Calculated KPIs by month – formulas only</t>
        </is>
      </c>
    </row>
    <row r="20">
      <c r="B20" s="6" t="inlineStr">
        <is>
          <t>Dashboard</t>
        </is>
      </c>
      <c r="C20" s="7" t="inlineStr">
        <is>
          <t>One-page visual summary for board / leadership</t>
        </is>
      </c>
    </row>
    <row r="21">
      <c r="B21" s="6" t="inlineStr">
        <is>
          <t>Definitions</t>
        </is>
      </c>
      <c r="C21" s="7" t="inlineStr">
        <is>
          <t>KPI definitions, formulas and source cells</t>
        </is>
      </c>
    </row>
    <row r="24">
      <c r="B24" s="5" t="inlineStr">
        <is>
          <t>Color coding</t>
        </is>
      </c>
    </row>
    <row r="25">
      <c r="B25" s="8" t="inlineStr">
        <is>
          <t>Blue text</t>
        </is>
      </c>
      <c r="C25" s="7" t="inlineStr">
        <is>
          <t>Hardcoded inputs</t>
        </is>
      </c>
    </row>
    <row r="26">
      <c r="B26" s="9" t="inlineStr">
        <is>
          <t>Black text</t>
        </is>
      </c>
      <c r="C26" s="7" t="inlineStr">
        <is>
          <t>Formulas / calculations</t>
        </is>
      </c>
    </row>
    <row r="27">
      <c r="B27" s="10" t="inlineStr">
        <is>
          <t>Green text</t>
        </is>
      </c>
      <c r="C27" s="7" t="inlineStr">
        <is>
          <t>Cross-sheet links</t>
        </is>
      </c>
    </row>
    <row r="28">
      <c r="B28" s="11" t="inlineStr">
        <is>
          <t>Yellow background</t>
        </is>
      </c>
      <c r="C28" s="7" t="inlineStr">
        <is>
          <t>Key assumption to update</t>
        </is>
      </c>
    </row>
  </sheetData>
  <mergeCells count="2">
    <mergeCell ref="B3:I3"/>
    <mergeCell ref="B2:I2"/>
  </mergeCells>
  <printOptions horizontalCentered="1"/>
  <pageMargins left="0.5" right="0.5" top="0.6" bottom="0.6" header="0.3" footer="0.3"/>
  <pageSetup orientation="landscape" paperSize="9" fitToHeight="0" fitToWidth="1"/>
  <headerFooter>
    <oddHeader>&amp;R&amp;8 &amp;P / &amp;N</oddHeader>
    <oddFooter>&amp;C&amp;8 &amp;K808080© 2026 CFO Eyes – Licensed for use within the purchasing organisation only. Not for redistribution.</oddFooter>
    <evenHeader/>
    <evenFooter>&amp;C&amp;8 &amp;K808080© 2026 CFO Eyes – Licensed for use within the purchasing organisation only. Not for redistribution.</evenFooter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2"/>
  <sheetViews>
    <sheetView workbookViewId="0">
      <pane xSplit="1" ySplit="4" topLeftCell="B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36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</cols>
  <sheetData>
    <row r="1">
      <c r="A1" s="1" t="inlineStr">
        <is>
          <t>Inputs – Monthly Data (FY2026)</t>
        </is>
      </c>
    </row>
    <row r="2">
      <c r="A2" s="12" t="inlineStr">
        <is>
          <t>Enter monthly figures in blue cells. All KPIs and Dashboard pull from this sheet.</t>
        </is>
      </c>
    </row>
    <row r="4">
      <c r="A4" s="13" t="inlineStr">
        <is>
          <t>Metric</t>
        </is>
      </c>
      <c r="B4" s="13" t="inlineStr">
        <is>
          <t>Jan</t>
        </is>
      </c>
      <c r="C4" s="13" t="inlineStr">
        <is>
          <t>Feb</t>
        </is>
      </c>
      <c r="D4" s="13" t="inlineStr">
        <is>
          <t>Mar</t>
        </is>
      </c>
      <c r="E4" s="13" t="inlineStr">
        <is>
          <t>Apr</t>
        </is>
      </c>
      <c r="F4" s="13" t="inlineStr">
        <is>
          <t>May</t>
        </is>
      </c>
      <c r="G4" s="13" t="inlineStr">
        <is>
          <t>Jun</t>
        </is>
      </c>
      <c r="H4" s="13" t="inlineStr">
        <is>
          <t>Jul</t>
        </is>
      </c>
      <c r="I4" s="13" t="inlineStr">
        <is>
          <t>Aug</t>
        </is>
      </c>
      <c r="J4" s="13" t="inlineStr">
        <is>
          <t>Sep</t>
        </is>
      </c>
      <c r="K4" s="13" t="inlineStr">
        <is>
          <t>Oct</t>
        </is>
      </c>
      <c r="L4" s="13" t="inlineStr">
        <is>
          <t>Nov</t>
        </is>
      </c>
      <c r="M4" s="13" t="inlineStr">
        <is>
          <t>Dec</t>
        </is>
      </c>
      <c r="N4" s="14" t="inlineStr">
        <is>
          <t>FY Total</t>
        </is>
      </c>
    </row>
    <row r="5">
      <c r="A5" s="3" t="inlineStr">
        <is>
          <t>Revenue</t>
        </is>
      </c>
      <c r="B5" s="15" t="n">
        <v>4200</v>
      </c>
      <c r="C5" s="15" t="n">
        <v>4350</v>
      </c>
      <c r="D5" s="15" t="n">
        <v>4500</v>
      </c>
      <c r="E5" s="15" t="n">
        <v>4600</v>
      </c>
      <c r="F5" s="15" t="n">
        <v>4700</v>
      </c>
      <c r="G5" s="15" t="n">
        <v>4800</v>
      </c>
      <c r="H5" s="15" t="n">
        <v>4500</v>
      </c>
      <c r="I5" s="15" t="n">
        <v>4600</v>
      </c>
      <c r="J5" s="15" t="n">
        <v>4900</v>
      </c>
      <c r="K5" s="15" t="n">
        <v>5100</v>
      </c>
      <c r="L5" s="15" t="n">
        <v>5300</v>
      </c>
      <c r="M5" s="15" t="n">
        <v>5500</v>
      </c>
      <c r="N5" s="16">
        <f>SUM(B5:M5)</f>
        <v/>
      </c>
    </row>
    <row r="6">
      <c r="A6" s="3" t="inlineStr">
        <is>
          <t>COGS (variable)</t>
        </is>
      </c>
      <c r="B6" s="17" t="n">
        <v>1680</v>
      </c>
      <c r="C6" s="17" t="n">
        <v>1740</v>
      </c>
      <c r="D6" s="17" t="n">
        <v>1800</v>
      </c>
      <c r="E6" s="17" t="n">
        <v>1840</v>
      </c>
      <c r="F6" s="17" t="n">
        <v>1880</v>
      </c>
      <c r="G6" s="17" t="n">
        <v>1920</v>
      </c>
      <c r="H6" s="17" t="n">
        <v>1800</v>
      </c>
      <c r="I6" s="17" t="n">
        <v>1840</v>
      </c>
      <c r="J6" s="17" t="n">
        <v>1960</v>
      </c>
      <c r="K6" s="17" t="n">
        <v>2040</v>
      </c>
      <c r="L6" s="17" t="n">
        <v>2120</v>
      </c>
      <c r="M6" s="17" t="n">
        <v>2200</v>
      </c>
      <c r="N6" s="16">
        <f>SUM(B6:M6)</f>
        <v/>
      </c>
    </row>
    <row r="7">
      <c r="A7" s="3" t="inlineStr">
        <is>
          <t>Gross Profit (input or formula)</t>
        </is>
      </c>
      <c r="B7" s="18">
        <f>B5-B6</f>
        <v/>
      </c>
      <c r="C7" s="18">
        <f>C5-C6</f>
        <v/>
      </c>
      <c r="D7" s="18">
        <f>D5-D6</f>
        <v/>
      </c>
      <c r="E7" s="18">
        <f>E5-E6</f>
        <v/>
      </c>
      <c r="F7" s="18">
        <f>F5-F6</f>
        <v/>
      </c>
      <c r="G7" s="18">
        <f>G5-G6</f>
        <v/>
      </c>
      <c r="H7" s="18">
        <f>H5-H6</f>
        <v/>
      </c>
      <c r="I7" s="18">
        <f>I5-I6</f>
        <v/>
      </c>
      <c r="J7" s="18">
        <f>J5-J6</f>
        <v/>
      </c>
      <c r="K7" s="18">
        <f>K5-K6</f>
        <v/>
      </c>
      <c r="L7" s="18">
        <f>L5-L6</f>
        <v/>
      </c>
      <c r="M7" s="18">
        <f>M5-M6</f>
        <v/>
      </c>
      <c r="N7" s="16">
        <f>SUM(B7:M7)</f>
        <v/>
      </c>
    </row>
    <row r="8">
      <c r="A8" s="3" t="inlineStr">
        <is>
          <t>Operating Expenses</t>
        </is>
      </c>
      <c r="B8" s="17" t="n">
        <v>1900</v>
      </c>
      <c r="C8" s="17" t="n">
        <v>1950</v>
      </c>
      <c r="D8" s="17" t="n">
        <v>2000</v>
      </c>
      <c r="E8" s="17" t="n">
        <v>2050</v>
      </c>
      <c r="F8" s="17" t="n">
        <v>2080</v>
      </c>
      <c r="G8" s="17" t="n">
        <v>2100</v>
      </c>
      <c r="H8" s="17" t="n">
        <v>2050</v>
      </c>
      <c r="I8" s="17" t="n">
        <v>2080</v>
      </c>
      <c r="J8" s="17" t="n">
        <v>2150</v>
      </c>
      <c r="K8" s="17" t="n">
        <v>2200</v>
      </c>
      <c r="L8" s="17" t="n">
        <v>2250</v>
      </c>
      <c r="M8" s="17" t="n">
        <v>2300</v>
      </c>
      <c r="N8" s="16">
        <f>SUM(B8:M8)</f>
        <v/>
      </c>
    </row>
    <row r="9">
      <c r="A9" s="3" t="inlineStr">
        <is>
          <t>EBITDA</t>
        </is>
      </c>
      <c r="B9" s="18">
        <f>B7-B8</f>
        <v/>
      </c>
      <c r="C9" s="18">
        <f>C7-C8</f>
        <v/>
      </c>
      <c r="D9" s="18">
        <f>D7-D8</f>
        <v/>
      </c>
      <c r="E9" s="18">
        <f>E7-E8</f>
        <v/>
      </c>
      <c r="F9" s="18">
        <f>F7-F8</f>
        <v/>
      </c>
      <c r="G9" s="18">
        <f>G7-G8</f>
        <v/>
      </c>
      <c r="H9" s="18">
        <f>H7-H8</f>
        <v/>
      </c>
      <c r="I9" s="18">
        <f>I7-I8</f>
        <v/>
      </c>
      <c r="J9" s="18">
        <f>J7-J8</f>
        <v/>
      </c>
      <c r="K9" s="18">
        <f>K7-K8</f>
        <v/>
      </c>
      <c r="L9" s="18">
        <f>L7-L8</f>
        <v/>
      </c>
      <c r="M9" s="18">
        <f>M7-M8</f>
        <v/>
      </c>
      <c r="N9" s="16">
        <f>SUM(B9:M9)</f>
        <v/>
      </c>
    </row>
    <row r="10">
      <c r="A10" s="3" t="inlineStr">
        <is>
          <t>Depreciation &amp; Amortisation</t>
        </is>
      </c>
      <c r="B10" s="17" t="n">
        <v>180</v>
      </c>
      <c r="C10" s="17" t="n">
        <v>180</v>
      </c>
      <c r="D10" s="17" t="n">
        <v>180</v>
      </c>
      <c r="E10" s="17" t="n">
        <v>180</v>
      </c>
      <c r="F10" s="17" t="n">
        <v>180</v>
      </c>
      <c r="G10" s="17" t="n">
        <v>180</v>
      </c>
      <c r="H10" s="17" t="n">
        <v>180</v>
      </c>
      <c r="I10" s="17" t="n">
        <v>180</v>
      </c>
      <c r="J10" s="17" t="n">
        <v>180</v>
      </c>
      <c r="K10" s="17" t="n">
        <v>180</v>
      </c>
      <c r="L10" s="17" t="n">
        <v>180</v>
      </c>
      <c r="M10" s="17" t="n">
        <v>180</v>
      </c>
      <c r="N10" s="16">
        <f>SUM(B10:M10)</f>
        <v/>
      </c>
    </row>
    <row r="11">
      <c r="A11" s="3" t="inlineStr">
        <is>
          <t>EBIT</t>
        </is>
      </c>
      <c r="B11" s="18">
        <f>B9-B10</f>
        <v/>
      </c>
      <c r="C11" s="18">
        <f>C9-C10</f>
        <v/>
      </c>
      <c r="D11" s="18">
        <f>D9-D10</f>
        <v/>
      </c>
      <c r="E11" s="18">
        <f>E9-E10</f>
        <v/>
      </c>
      <c r="F11" s="18">
        <f>F9-F10</f>
        <v/>
      </c>
      <c r="G11" s="18">
        <f>G9-G10</f>
        <v/>
      </c>
      <c r="H11" s="18">
        <f>H9-H10</f>
        <v/>
      </c>
      <c r="I11" s="18">
        <f>I9-I10</f>
        <v/>
      </c>
      <c r="J11" s="18">
        <f>J9-J10</f>
        <v/>
      </c>
      <c r="K11" s="18">
        <f>K9-K10</f>
        <v/>
      </c>
      <c r="L11" s="18">
        <f>L9-L10</f>
        <v/>
      </c>
      <c r="M11" s="18">
        <f>M9-M10</f>
        <v/>
      </c>
      <c r="N11" s="16">
        <f>SUM(B11:M11)</f>
        <v/>
      </c>
    </row>
    <row r="12">
      <c r="A12" s="3" t="inlineStr">
        <is>
          <t>Net Income</t>
        </is>
      </c>
      <c r="B12" s="18">
        <f>B11*0.78</f>
        <v/>
      </c>
      <c r="C12" s="18">
        <f>C11*0.78</f>
        <v/>
      </c>
      <c r="D12" s="18">
        <f>D11*0.78</f>
        <v/>
      </c>
      <c r="E12" s="18">
        <f>E11*0.78</f>
        <v/>
      </c>
      <c r="F12" s="18">
        <f>F11*0.78</f>
        <v/>
      </c>
      <c r="G12" s="18">
        <f>G11*0.78</f>
        <v/>
      </c>
      <c r="H12" s="18">
        <f>H11*0.78</f>
        <v/>
      </c>
      <c r="I12" s="18">
        <f>I11*0.78</f>
        <v/>
      </c>
      <c r="J12" s="18">
        <f>J11*0.78</f>
        <v/>
      </c>
      <c r="K12" s="18">
        <f>K11*0.78</f>
        <v/>
      </c>
      <c r="L12" s="18">
        <f>L11*0.78</f>
        <v/>
      </c>
      <c r="M12" s="18">
        <f>M11*0.78</f>
        <v/>
      </c>
      <c r="N12" s="16">
        <f>SUM(B12:M12)</f>
        <v/>
      </c>
    </row>
    <row r="13">
      <c r="A13" s="3" t="inlineStr">
        <is>
          <t>Cash &amp; Equivalents (BS)</t>
        </is>
      </c>
      <c r="B13" s="17" t="n">
        <v>3200</v>
      </c>
      <c r="C13" s="17" t="n">
        <v>3350</v>
      </c>
      <c r="D13" s="17" t="n">
        <v>3500</v>
      </c>
      <c r="E13" s="17" t="n">
        <v>3700</v>
      </c>
      <c r="F13" s="17" t="n">
        <v>3850</v>
      </c>
      <c r="G13" s="17" t="n">
        <v>4000</v>
      </c>
      <c r="H13" s="17" t="n">
        <v>3900</v>
      </c>
      <c r="I13" s="17" t="n">
        <v>4050</v>
      </c>
      <c r="J13" s="17" t="n">
        <v>4250</v>
      </c>
      <c r="K13" s="17" t="n">
        <v>4500</v>
      </c>
      <c r="L13" s="17" t="n">
        <v>4750</v>
      </c>
      <c r="M13" s="17" t="n">
        <v>5000</v>
      </c>
      <c r="N13" s="16">
        <f>SUM(B13:M13)</f>
        <v/>
      </c>
    </row>
    <row r="14">
      <c r="A14" s="3" t="inlineStr">
        <is>
          <t>Trade Receivables (BS)</t>
        </is>
      </c>
      <c r="B14" s="17" t="n">
        <v>2100</v>
      </c>
      <c r="C14" s="17" t="n">
        <v>2200</v>
      </c>
      <c r="D14" s="17" t="n">
        <v>2280</v>
      </c>
      <c r="E14" s="17" t="n">
        <v>2300</v>
      </c>
      <c r="F14" s="17" t="n">
        <v>2350</v>
      </c>
      <c r="G14" s="17" t="n">
        <v>2400</v>
      </c>
      <c r="H14" s="17" t="n">
        <v>2300</v>
      </c>
      <c r="I14" s="17" t="n">
        <v>2380</v>
      </c>
      <c r="J14" s="17" t="n">
        <v>2450</v>
      </c>
      <c r="K14" s="17" t="n">
        <v>2530</v>
      </c>
      <c r="L14" s="17" t="n">
        <v>2600</v>
      </c>
      <c r="M14" s="17" t="n">
        <v>2700</v>
      </c>
      <c r="N14" s="16">
        <f>SUM(B14:M14)</f>
        <v/>
      </c>
    </row>
    <row r="15">
      <c r="A15" s="3" t="inlineStr">
        <is>
          <t>Inventory (BS)</t>
        </is>
      </c>
      <c r="B15" s="17" t="n">
        <v>1400</v>
      </c>
      <c r="C15" s="17" t="n">
        <v>1450</v>
      </c>
      <c r="D15" s="17" t="n">
        <v>1500</v>
      </c>
      <c r="E15" s="17" t="n">
        <v>1480</v>
      </c>
      <c r="F15" s="17" t="n">
        <v>1500</v>
      </c>
      <c r="G15" s="17" t="n">
        <v>1520</v>
      </c>
      <c r="H15" s="17" t="n">
        <v>1480</v>
      </c>
      <c r="I15" s="17" t="n">
        <v>1500</v>
      </c>
      <c r="J15" s="17" t="n">
        <v>1550</v>
      </c>
      <c r="K15" s="17" t="n">
        <v>1600</v>
      </c>
      <c r="L15" s="17" t="n">
        <v>1650</v>
      </c>
      <c r="M15" s="17" t="n">
        <v>1700</v>
      </c>
      <c r="N15" s="16">
        <f>SUM(B15:M15)</f>
        <v/>
      </c>
    </row>
    <row r="16">
      <c r="A16" s="3" t="inlineStr">
        <is>
          <t>Trade Payables (BS)</t>
        </is>
      </c>
      <c r="B16" s="17" t="n">
        <v>1100</v>
      </c>
      <c r="C16" s="17" t="n">
        <v>1130</v>
      </c>
      <c r="D16" s="17" t="n">
        <v>1150</v>
      </c>
      <c r="E16" s="17" t="n">
        <v>1180</v>
      </c>
      <c r="F16" s="17" t="n">
        <v>1200</v>
      </c>
      <c r="G16" s="17" t="n">
        <v>1220</v>
      </c>
      <c r="H16" s="17" t="n">
        <v>1180</v>
      </c>
      <c r="I16" s="17" t="n">
        <v>1200</v>
      </c>
      <c r="J16" s="17" t="n">
        <v>1240</v>
      </c>
      <c r="K16" s="17" t="n">
        <v>1280</v>
      </c>
      <c r="L16" s="17" t="n">
        <v>1320</v>
      </c>
      <c r="M16" s="17" t="n">
        <v>1360</v>
      </c>
      <c r="N16" s="16">
        <f>SUM(B16:M16)</f>
        <v/>
      </c>
    </row>
    <row r="17">
      <c r="A17" s="3" t="inlineStr">
        <is>
          <t>Total Equity (BS)</t>
        </is>
      </c>
      <c r="B17" s="17" t="n">
        <v>12000</v>
      </c>
      <c r="C17" s="17" t="n">
        <v>12200</v>
      </c>
      <c r="D17" s="17" t="n">
        <v>12400</v>
      </c>
      <c r="E17" s="17" t="n">
        <v>12650</v>
      </c>
      <c r="F17" s="17" t="n">
        <v>12900</v>
      </c>
      <c r="G17" s="17" t="n">
        <v>13150</v>
      </c>
      <c r="H17" s="17" t="n">
        <v>13300</v>
      </c>
      <c r="I17" s="17" t="n">
        <v>13500</v>
      </c>
      <c r="J17" s="17" t="n">
        <v>13800</v>
      </c>
      <c r="K17" s="17" t="n">
        <v>14150</v>
      </c>
      <c r="L17" s="17" t="n">
        <v>14500</v>
      </c>
      <c r="M17" s="17" t="n">
        <v>14900</v>
      </c>
      <c r="N17" s="16">
        <f>SUM(B17:M17)</f>
        <v/>
      </c>
    </row>
    <row r="18">
      <c r="A18" s="3" t="inlineStr">
        <is>
          <t>Total Debt (BS)</t>
        </is>
      </c>
      <c r="B18" s="17" t="n">
        <v>5000</v>
      </c>
      <c r="C18" s="17" t="n">
        <v>4900</v>
      </c>
      <c r="D18" s="17" t="n">
        <v>4800</v>
      </c>
      <c r="E18" s="17" t="n">
        <v>4700</v>
      </c>
      <c r="F18" s="17" t="n">
        <v>4600</v>
      </c>
      <c r="G18" s="17" t="n">
        <v>4500</v>
      </c>
      <c r="H18" s="17" t="n">
        <v>4500</v>
      </c>
      <c r="I18" s="17" t="n">
        <v>4400</v>
      </c>
      <c r="J18" s="17" t="n">
        <v>4300</v>
      </c>
      <c r="K18" s="17" t="n">
        <v>4200</v>
      </c>
      <c r="L18" s="17" t="n">
        <v>4100</v>
      </c>
      <c r="M18" s="17" t="n">
        <v>4000</v>
      </c>
      <c r="N18" s="16">
        <f>SUM(B18:M18)</f>
        <v/>
      </c>
    </row>
    <row r="19">
      <c r="A19" s="3" t="inlineStr">
        <is>
          <t>Headcount (FTE)</t>
        </is>
      </c>
      <c r="B19" s="19" t="n">
        <v>42</v>
      </c>
      <c r="C19" s="19" t="n">
        <v>43</v>
      </c>
      <c r="D19" s="19" t="n">
        <v>43</v>
      </c>
      <c r="E19" s="19" t="n">
        <v>44</v>
      </c>
      <c r="F19" s="19" t="n">
        <v>45</v>
      </c>
      <c r="G19" s="19" t="n">
        <v>45</v>
      </c>
      <c r="H19" s="19" t="n">
        <v>45</v>
      </c>
      <c r="I19" s="19" t="n">
        <v>46</v>
      </c>
      <c r="J19" s="19" t="n">
        <v>47</v>
      </c>
      <c r="K19" s="19" t="n">
        <v>48</v>
      </c>
      <c r="L19" s="19" t="n">
        <v>49</v>
      </c>
      <c r="M19" s="19" t="n">
        <v>50</v>
      </c>
      <c r="N19" s="20">
        <f>M19</f>
        <v/>
      </c>
    </row>
    <row r="20">
      <c r="A20" s="3" t="inlineStr">
        <is>
          <t>New Customers Won</t>
        </is>
      </c>
      <c r="B20" s="19" t="n">
        <v>12</v>
      </c>
      <c r="C20" s="19" t="n">
        <v>14</v>
      </c>
      <c r="D20" s="19" t="n">
        <v>13</v>
      </c>
      <c r="E20" s="19" t="n">
        <v>15</v>
      </c>
      <c r="F20" s="19" t="n">
        <v>17</v>
      </c>
      <c r="G20" s="19" t="n">
        <v>16</v>
      </c>
      <c r="H20" s="19" t="n">
        <v>14</v>
      </c>
      <c r="I20" s="19" t="n">
        <v>15</v>
      </c>
      <c r="J20" s="19" t="n">
        <v>18</v>
      </c>
      <c r="K20" s="19" t="n">
        <v>19</v>
      </c>
      <c r="L20" s="19" t="n">
        <v>20</v>
      </c>
      <c r="M20" s="19" t="n">
        <v>22</v>
      </c>
      <c r="N20" s="20">
        <f>SUM(B20:M20)</f>
        <v/>
      </c>
    </row>
    <row r="21">
      <c r="A21" s="3" t="inlineStr">
        <is>
          <t>Customers Lost (Churn)</t>
        </is>
      </c>
      <c r="B21" s="19" t="n">
        <v>3</v>
      </c>
      <c r="C21" s="19" t="n">
        <v>2</v>
      </c>
      <c r="D21" s="19" t="n">
        <v>4</v>
      </c>
      <c r="E21" s="19" t="n">
        <v>3</v>
      </c>
      <c r="F21" s="19" t="n">
        <v>2</v>
      </c>
      <c r="G21" s="19" t="n">
        <v>3</v>
      </c>
      <c r="H21" s="19" t="n">
        <v>4</v>
      </c>
      <c r="I21" s="19" t="n">
        <v>2</v>
      </c>
      <c r="J21" s="19" t="n">
        <v>3</v>
      </c>
      <c r="K21" s="19" t="n">
        <v>2</v>
      </c>
      <c r="L21" s="19" t="n">
        <v>3</v>
      </c>
      <c r="M21" s="19" t="n">
        <v>2</v>
      </c>
      <c r="N21" s="20">
        <f>SUM(B21:M21)</f>
        <v/>
      </c>
    </row>
    <row r="22">
      <c r="A22" s="3" t="inlineStr">
        <is>
          <t>Active Customers (end of month)</t>
        </is>
      </c>
      <c r="B22" s="19" t="n">
        <v>180</v>
      </c>
      <c r="C22" s="19" t="n">
        <v>192</v>
      </c>
      <c r="D22" s="19" t="n">
        <v>201</v>
      </c>
      <c r="E22" s="19" t="n">
        <v>213</v>
      </c>
      <c r="F22" s="19" t="n">
        <v>228</v>
      </c>
      <c r="G22" s="19" t="n">
        <v>241</v>
      </c>
      <c r="H22" s="19" t="n">
        <v>251</v>
      </c>
      <c r="I22" s="19" t="n">
        <v>264</v>
      </c>
      <c r="J22" s="19" t="n">
        <v>279</v>
      </c>
      <c r="K22" s="19" t="n">
        <v>296</v>
      </c>
      <c r="L22" s="19" t="n">
        <v>313</v>
      </c>
      <c r="M22" s="19" t="n">
        <v>333</v>
      </c>
      <c r="N22" s="20">
        <f>M22</f>
        <v/>
      </c>
    </row>
  </sheetData>
  <mergeCells count="1">
    <mergeCell ref="A1:N1"/>
  </mergeCells>
  <printOptions horizontalCentered="1"/>
  <pageMargins left="0.5" right="0.5" top="0.6" bottom="0.6" header="0.3" footer="0.3"/>
  <pageSetup orientation="landscape" paperSize="9" fitToHeight="0" fitToWidth="1"/>
  <headerFooter>
    <oddHeader>&amp;R&amp;8 &amp;P / &amp;N</oddHeader>
    <oddFooter>&amp;C&amp;8 &amp;K808080© 2026 CFO Eyes – Licensed for use within the purchasing organisation only. Not for redistribution.</oddFooter>
    <evenHeader/>
    <evenFooter>&amp;C&amp;8 &amp;K808080© 2026 CFO Eyes – Licensed for use within the purchasing organisation only. Not for redistribution.</evenFooter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workbookViewId="0">
      <pane xSplit="1" ySplit="4" topLeftCell="B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</cols>
  <sheetData>
    <row r="1">
      <c r="A1" s="1" t="inlineStr">
        <is>
          <t>Monthly Targets per KPI</t>
        </is>
      </c>
    </row>
    <row r="2">
      <c r="A2" s="12" t="inlineStr">
        <is>
          <t>Set monthly target values per KPI. Used by Dashboard for attainment %.</t>
        </is>
      </c>
    </row>
    <row r="4">
      <c r="A4" s="13" t="inlineStr">
        <is>
          <t>KPI</t>
        </is>
      </c>
      <c r="B4" s="13" t="inlineStr">
        <is>
          <t>Jan</t>
        </is>
      </c>
      <c r="C4" s="13" t="inlineStr">
        <is>
          <t>Feb</t>
        </is>
      </c>
      <c r="D4" s="13" t="inlineStr">
        <is>
          <t>Mar</t>
        </is>
      </c>
      <c r="E4" s="13" t="inlineStr">
        <is>
          <t>Apr</t>
        </is>
      </c>
      <c r="F4" s="13" t="inlineStr">
        <is>
          <t>May</t>
        </is>
      </c>
      <c r="G4" s="13" t="inlineStr">
        <is>
          <t>Jun</t>
        </is>
      </c>
      <c r="H4" s="13" t="inlineStr">
        <is>
          <t>Jul</t>
        </is>
      </c>
      <c r="I4" s="13" t="inlineStr">
        <is>
          <t>Aug</t>
        </is>
      </c>
      <c r="J4" s="13" t="inlineStr">
        <is>
          <t>Sep</t>
        </is>
      </c>
      <c r="K4" s="13" t="inlineStr">
        <is>
          <t>Oct</t>
        </is>
      </c>
      <c r="L4" s="13" t="inlineStr">
        <is>
          <t>Nov</t>
        </is>
      </c>
      <c r="M4" s="13" t="inlineStr">
        <is>
          <t>Dec</t>
        </is>
      </c>
    </row>
    <row r="5">
      <c r="A5" s="3" t="inlineStr">
        <is>
          <t>Revenue Growth YoY</t>
        </is>
      </c>
      <c r="B5" s="21" t="n">
        <v>0.15</v>
      </c>
      <c r="C5" s="21" t="n">
        <v>0.15</v>
      </c>
      <c r="D5" s="21" t="n">
        <v>0.15</v>
      </c>
      <c r="E5" s="21" t="n">
        <v>0.15</v>
      </c>
      <c r="F5" s="21" t="n">
        <v>0.15</v>
      </c>
      <c r="G5" s="21" t="n">
        <v>0.15</v>
      </c>
      <c r="H5" s="21" t="n">
        <v>0.15</v>
      </c>
      <c r="I5" s="21" t="n">
        <v>0.15</v>
      </c>
      <c r="J5" s="21" t="n">
        <v>0.15</v>
      </c>
      <c r="K5" s="21" t="n">
        <v>0.15</v>
      </c>
      <c r="L5" s="21" t="n">
        <v>0.15</v>
      </c>
      <c r="M5" s="21" t="n">
        <v>0.15</v>
      </c>
    </row>
    <row r="6">
      <c r="A6" s="3" t="inlineStr">
        <is>
          <t>Gross Margin</t>
        </is>
      </c>
      <c r="B6" s="21" t="n">
        <v>0.6</v>
      </c>
      <c r="C6" s="21" t="n">
        <v>0.6</v>
      </c>
      <c r="D6" s="21" t="n">
        <v>0.6</v>
      </c>
      <c r="E6" s="21" t="n">
        <v>0.6</v>
      </c>
      <c r="F6" s="21" t="n">
        <v>0.6</v>
      </c>
      <c r="G6" s="21" t="n">
        <v>0.6</v>
      </c>
      <c r="H6" s="21" t="n">
        <v>0.6</v>
      </c>
      <c r="I6" s="21" t="n">
        <v>0.6</v>
      </c>
      <c r="J6" s="21" t="n">
        <v>0.6</v>
      </c>
      <c r="K6" s="21" t="n">
        <v>0.6</v>
      </c>
      <c r="L6" s="21" t="n">
        <v>0.6</v>
      </c>
      <c r="M6" s="21" t="n">
        <v>0.6</v>
      </c>
    </row>
    <row r="7">
      <c r="A7" s="3" t="inlineStr">
        <is>
          <t>EBITDA Margin</t>
        </is>
      </c>
      <c r="B7" s="21" t="n">
        <v>0.3</v>
      </c>
      <c r="C7" s="21" t="n">
        <v>0.3</v>
      </c>
      <c r="D7" s="21" t="n">
        <v>0.3</v>
      </c>
      <c r="E7" s="21" t="n">
        <v>0.3</v>
      </c>
      <c r="F7" s="21" t="n">
        <v>0.3</v>
      </c>
      <c r="G7" s="21" t="n">
        <v>0.3</v>
      </c>
      <c r="H7" s="21" t="n">
        <v>0.3</v>
      </c>
      <c r="I7" s="21" t="n">
        <v>0.3</v>
      </c>
      <c r="J7" s="21" t="n">
        <v>0.3</v>
      </c>
      <c r="K7" s="21" t="n">
        <v>0.3</v>
      </c>
      <c r="L7" s="21" t="n">
        <v>0.3</v>
      </c>
      <c r="M7" s="21" t="n">
        <v>0.3</v>
      </c>
    </row>
    <row r="8">
      <c r="A8" s="3" t="inlineStr">
        <is>
          <t>Net Profit Margin</t>
        </is>
      </c>
      <c r="B8" s="21" t="n">
        <v>0.2</v>
      </c>
      <c r="C8" s="21" t="n">
        <v>0.2</v>
      </c>
      <c r="D8" s="21" t="n">
        <v>0.2</v>
      </c>
      <c r="E8" s="21" t="n">
        <v>0.2</v>
      </c>
      <c r="F8" s="21" t="n">
        <v>0.2</v>
      </c>
      <c r="G8" s="21" t="n">
        <v>0.2</v>
      </c>
      <c r="H8" s="21" t="n">
        <v>0.2</v>
      </c>
      <c r="I8" s="21" t="n">
        <v>0.2</v>
      </c>
      <c r="J8" s="21" t="n">
        <v>0.2</v>
      </c>
      <c r="K8" s="21" t="n">
        <v>0.2</v>
      </c>
      <c r="L8" s="21" t="n">
        <v>0.2</v>
      </c>
      <c r="M8" s="21" t="n">
        <v>0.2</v>
      </c>
    </row>
    <row r="9">
      <c r="A9" s="3" t="inlineStr">
        <is>
          <t>Operating Cash / Revenue</t>
        </is>
      </c>
      <c r="B9" s="21" t="n">
        <v>0.18</v>
      </c>
      <c r="C9" s="21" t="n">
        <v>0.18</v>
      </c>
      <c r="D9" s="21" t="n">
        <v>0.18</v>
      </c>
      <c r="E9" s="21" t="n">
        <v>0.18</v>
      </c>
      <c r="F9" s="21" t="n">
        <v>0.18</v>
      </c>
      <c r="G9" s="21" t="n">
        <v>0.18</v>
      </c>
      <c r="H9" s="21" t="n">
        <v>0.18</v>
      </c>
      <c r="I9" s="21" t="n">
        <v>0.18</v>
      </c>
      <c r="J9" s="21" t="n">
        <v>0.18</v>
      </c>
      <c r="K9" s="21" t="n">
        <v>0.18</v>
      </c>
      <c r="L9" s="21" t="n">
        <v>0.18</v>
      </c>
      <c r="M9" s="21" t="n">
        <v>0.18</v>
      </c>
    </row>
    <row r="10">
      <c r="A10" s="3" t="inlineStr">
        <is>
          <t>DSO (days)</t>
        </is>
      </c>
      <c r="B10" s="22" t="n">
        <v>50</v>
      </c>
      <c r="C10" s="22" t="n">
        <v>50</v>
      </c>
      <c r="D10" s="22" t="n">
        <v>50</v>
      </c>
      <c r="E10" s="22" t="n">
        <v>50</v>
      </c>
      <c r="F10" s="22" t="n">
        <v>50</v>
      </c>
      <c r="G10" s="22" t="n">
        <v>50</v>
      </c>
      <c r="H10" s="22" t="n">
        <v>50</v>
      </c>
      <c r="I10" s="22" t="n">
        <v>50</v>
      </c>
      <c r="J10" s="22" t="n">
        <v>50</v>
      </c>
      <c r="K10" s="22" t="n">
        <v>50</v>
      </c>
      <c r="L10" s="22" t="n">
        <v>50</v>
      </c>
      <c r="M10" s="22" t="n">
        <v>50</v>
      </c>
    </row>
    <row r="11">
      <c r="A11" s="3" t="inlineStr">
        <is>
          <t>DIO (days)</t>
        </is>
      </c>
      <c r="B11" s="22" t="n">
        <v>30</v>
      </c>
      <c r="C11" s="22" t="n">
        <v>30</v>
      </c>
      <c r="D11" s="22" t="n">
        <v>30</v>
      </c>
      <c r="E11" s="22" t="n">
        <v>30</v>
      </c>
      <c r="F11" s="22" t="n">
        <v>30</v>
      </c>
      <c r="G11" s="22" t="n">
        <v>30</v>
      </c>
      <c r="H11" s="22" t="n">
        <v>30</v>
      </c>
      <c r="I11" s="22" t="n">
        <v>30</v>
      </c>
      <c r="J11" s="22" t="n">
        <v>30</v>
      </c>
      <c r="K11" s="22" t="n">
        <v>30</v>
      </c>
      <c r="L11" s="22" t="n">
        <v>30</v>
      </c>
      <c r="M11" s="22" t="n">
        <v>30</v>
      </c>
    </row>
    <row r="12">
      <c r="A12" s="3" t="inlineStr">
        <is>
          <t>DPO (days)</t>
        </is>
      </c>
      <c r="B12" s="22" t="n">
        <v>35</v>
      </c>
      <c r="C12" s="22" t="n">
        <v>35</v>
      </c>
      <c r="D12" s="22" t="n">
        <v>35</v>
      </c>
      <c r="E12" s="22" t="n">
        <v>35</v>
      </c>
      <c r="F12" s="22" t="n">
        <v>35</v>
      </c>
      <c r="G12" s="22" t="n">
        <v>35</v>
      </c>
      <c r="H12" s="22" t="n">
        <v>35</v>
      </c>
      <c r="I12" s="22" t="n">
        <v>35</v>
      </c>
      <c r="J12" s="22" t="n">
        <v>35</v>
      </c>
      <c r="K12" s="22" t="n">
        <v>35</v>
      </c>
      <c r="L12" s="22" t="n">
        <v>35</v>
      </c>
      <c r="M12" s="22" t="n">
        <v>35</v>
      </c>
    </row>
    <row r="13">
      <c r="A13" s="3" t="inlineStr">
        <is>
          <t>Net Debt / EBITDA (x)</t>
        </is>
      </c>
      <c r="B13" s="23" t="n">
        <v>1</v>
      </c>
      <c r="C13" s="23" t="n">
        <v>1</v>
      </c>
      <c r="D13" s="23" t="n">
        <v>1</v>
      </c>
      <c r="E13" s="23" t="n">
        <v>1</v>
      </c>
      <c r="F13" s="23" t="n">
        <v>1</v>
      </c>
      <c r="G13" s="23" t="n">
        <v>1</v>
      </c>
      <c r="H13" s="23" t="n">
        <v>1</v>
      </c>
      <c r="I13" s="23" t="n">
        <v>1</v>
      </c>
      <c r="J13" s="23" t="n">
        <v>1</v>
      </c>
      <c r="K13" s="23" t="n">
        <v>1</v>
      </c>
      <c r="L13" s="23" t="n">
        <v>1</v>
      </c>
      <c r="M13" s="23" t="n">
        <v>1</v>
      </c>
    </row>
    <row r="14">
      <c r="A14" s="3" t="inlineStr">
        <is>
          <t>Customer Churn %</t>
        </is>
      </c>
      <c r="B14" s="21" t="n">
        <v>0.02</v>
      </c>
      <c r="C14" s="21" t="n">
        <v>0.02</v>
      </c>
      <c r="D14" s="21" t="n">
        <v>0.02</v>
      </c>
      <c r="E14" s="21" t="n">
        <v>0.02</v>
      </c>
      <c r="F14" s="21" t="n">
        <v>0.02</v>
      </c>
      <c r="G14" s="21" t="n">
        <v>0.02</v>
      </c>
      <c r="H14" s="21" t="n">
        <v>0.02</v>
      </c>
      <c r="I14" s="21" t="n">
        <v>0.02</v>
      </c>
      <c r="J14" s="21" t="n">
        <v>0.02</v>
      </c>
      <c r="K14" s="21" t="n">
        <v>0.02</v>
      </c>
      <c r="L14" s="21" t="n">
        <v>0.02</v>
      </c>
      <c r="M14" s="21" t="n">
        <v>0.02</v>
      </c>
    </row>
  </sheetData>
  <mergeCells count="1">
    <mergeCell ref="A1:N1"/>
  </mergeCells>
  <printOptions horizontalCentered="1"/>
  <pageMargins left="0.5" right="0.5" top="0.6" bottom="0.6" header="0.3" footer="0.3"/>
  <pageSetup orientation="landscape" paperSize="9" fitToHeight="0" fitToWidth="1"/>
  <headerFooter>
    <oddHeader>&amp;R&amp;8 &amp;P / &amp;N</oddHeader>
    <oddFooter>&amp;C&amp;8 &amp;K808080© 2026 CFO Eyes – Licensed for use within the purchasing organisation only. Not for redistribution.</oddFooter>
    <evenHeader/>
    <evenFooter>&amp;C&amp;8 &amp;K808080© 2026 CFO Eyes – Licensed for use within the purchasing organisation only. Not for redistribution.</evenFooter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workbookViewId="0">
      <pane xSplit="1" ySplit="4" topLeftCell="B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32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</cols>
  <sheetData>
    <row r="1">
      <c r="A1" s="1" t="inlineStr">
        <is>
          <t>KPI Calculations (Monthly)</t>
        </is>
      </c>
    </row>
    <row r="2">
      <c r="A2" s="12" t="inlineStr">
        <is>
          <t>All formulas. Values pulled from Inputs sheet.</t>
        </is>
      </c>
    </row>
    <row r="4">
      <c r="A4" s="13" t="inlineStr">
        <is>
          <t>KPI</t>
        </is>
      </c>
      <c r="B4" s="13" t="inlineStr">
        <is>
          <t>Jan</t>
        </is>
      </c>
      <c r="C4" s="13" t="inlineStr">
        <is>
          <t>Feb</t>
        </is>
      </c>
      <c r="D4" s="13" t="inlineStr">
        <is>
          <t>Mar</t>
        </is>
      </c>
      <c r="E4" s="13" t="inlineStr">
        <is>
          <t>Apr</t>
        </is>
      </c>
      <c r="F4" s="13" t="inlineStr">
        <is>
          <t>May</t>
        </is>
      </c>
      <c r="G4" s="13" t="inlineStr">
        <is>
          <t>Jun</t>
        </is>
      </c>
      <c r="H4" s="13" t="inlineStr">
        <is>
          <t>Jul</t>
        </is>
      </c>
      <c r="I4" s="13" t="inlineStr">
        <is>
          <t>Aug</t>
        </is>
      </c>
      <c r="J4" s="13" t="inlineStr">
        <is>
          <t>Sep</t>
        </is>
      </c>
      <c r="K4" s="13" t="inlineStr">
        <is>
          <t>Oct</t>
        </is>
      </c>
      <c r="L4" s="13" t="inlineStr">
        <is>
          <t>Nov</t>
        </is>
      </c>
      <c r="M4" s="13" t="inlineStr">
        <is>
          <t>Dec</t>
        </is>
      </c>
    </row>
    <row r="5">
      <c r="A5" s="3" t="inlineStr">
        <is>
          <t>Revenue Growth YoY</t>
        </is>
      </c>
      <c r="B5" s="24">
        <f>IFERROR(Inputs!B5/Inputs!B5-1,0)</f>
        <v/>
      </c>
      <c r="C5" s="24">
        <f>IFERROR(Inputs!C5/Inputs!B5-1,0)</f>
        <v/>
      </c>
      <c r="D5" s="24">
        <f>IFERROR(Inputs!D5/Inputs!B5-1,0)</f>
        <v/>
      </c>
      <c r="E5" s="24">
        <f>IFERROR(Inputs!E5/Inputs!B5-1,0)</f>
        <v/>
      </c>
      <c r="F5" s="24">
        <f>IFERROR(Inputs!F5/Inputs!B5-1,0)</f>
        <v/>
      </c>
      <c r="G5" s="24">
        <f>IFERROR(Inputs!G5/Inputs!B5-1,0)</f>
        <v/>
      </c>
      <c r="H5" s="24">
        <f>IFERROR(Inputs!H5/Inputs!B5-1,0)</f>
        <v/>
      </c>
      <c r="I5" s="24">
        <f>IFERROR(Inputs!I5/Inputs!B5-1,0)</f>
        <v/>
      </c>
      <c r="J5" s="24">
        <f>IFERROR(Inputs!J5/Inputs!B5-1,0)</f>
        <v/>
      </c>
      <c r="K5" s="24">
        <f>IFERROR(Inputs!K5/Inputs!B5-1,0)</f>
        <v/>
      </c>
      <c r="L5" s="24">
        <f>IFERROR(Inputs!L5/Inputs!B5-1,0)</f>
        <v/>
      </c>
      <c r="M5" s="24">
        <f>IFERROR(Inputs!M5/Inputs!B5-1,0)</f>
        <v/>
      </c>
    </row>
    <row r="6">
      <c r="A6" s="3" t="inlineStr">
        <is>
          <t>Gross Margin</t>
        </is>
      </c>
      <c r="B6" s="24">
        <f>IFERROR(Inputs!B7/Inputs!B5,0)</f>
        <v/>
      </c>
      <c r="C6" s="24">
        <f>IFERROR(Inputs!C7/Inputs!C5,0)</f>
        <v/>
      </c>
      <c r="D6" s="24">
        <f>IFERROR(Inputs!D7/Inputs!D5,0)</f>
        <v/>
      </c>
      <c r="E6" s="24">
        <f>IFERROR(Inputs!E7/Inputs!E5,0)</f>
        <v/>
      </c>
      <c r="F6" s="24">
        <f>IFERROR(Inputs!F7/Inputs!F5,0)</f>
        <v/>
      </c>
      <c r="G6" s="24">
        <f>IFERROR(Inputs!G7/Inputs!G5,0)</f>
        <v/>
      </c>
      <c r="H6" s="24">
        <f>IFERROR(Inputs!H7/Inputs!H5,0)</f>
        <v/>
      </c>
      <c r="I6" s="24">
        <f>IFERROR(Inputs!I7/Inputs!I5,0)</f>
        <v/>
      </c>
      <c r="J6" s="24">
        <f>IFERROR(Inputs!J7/Inputs!J5,0)</f>
        <v/>
      </c>
      <c r="K6" s="24">
        <f>IFERROR(Inputs!K7/Inputs!K5,0)</f>
        <v/>
      </c>
      <c r="L6" s="24">
        <f>IFERROR(Inputs!L7/Inputs!L5,0)</f>
        <v/>
      </c>
      <c r="M6" s="24">
        <f>IFERROR(Inputs!M7/Inputs!M5,0)</f>
        <v/>
      </c>
    </row>
    <row r="7">
      <c r="A7" s="3" t="inlineStr">
        <is>
          <t>EBITDA Margin</t>
        </is>
      </c>
      <c r="B7" s="24">
        <f>IFERROR(Inputs!B9/Inputs!B5,0)</f>
        <v/>
      </c>
      <c r="C7" s="24">
        <f>IFERROR(Inputs!C9/Inputs!C5,0)</f>
        <v/>
      </c>
      <c r="D7" s="24">
        <f>IFERROR(Inputs!D9/Inputs!D5,0)</f>
        <v/>
      </c>
      <c r="E7" s="24">
        <f>IFERROR(Inputs!E9/Inputs!E5,0)</f>
        <v/>
      </c>
      <c r="F7" s="24">
        <f>IFERROR(Inputs!F9/Inputs!F5,0)</f>
        <v/>
      </c>
      <c r="G7" s="24">
        <f>IFERROR(Inputs!G9/Inputs!G5,0)</f>
        <v/>
      </c>
      <c r="H7" s="24">
        <f>IFERROR(Inputs!H9/Inputs!H5,0)</f>
        <v/>
      </c>
      <c r="I7" s="24">
        <f>IFERROR(Inputs!I9/Inputs!I5,0)</f>
        <v/>
      </c>
      <c r="J7" s="24">
        <f>IFERROR(Inputs!J9/Inputs!J5,0)</f>
        <v/>
      </c>
      <c r="K7" s="24">
        <f>IFERROR(Inputs!K9/Inputs!K5,0)</f>
        <v/>
      </c>
      <c r="L7" s="24">
        <f>IFERROR(Inputs!L9/Inputs!L5,0)</f>
        <v/>
      </c>
      <c r="M7" s="24">
        <f>IFERROR(Inputs!M9/Inputs!M5,0)</f>
        <v/>
      </c>
    </row>
    <row r="8">
      <c r="A8" s="3" t="inlineStr">
        <is>
          <t>Net Profit Margin</t>
        </is>
      </c>
      <c r="B8" s="24">
        <f>IFERROR(Inputs!B12/Inputs!B5,0)</f>
        <v/>
      </c>
      <c r="C8" s="24">
        <f>IFERROR(Inputs!C12/Inputs!C5,0)</f>
        <v/>
      </c>
      <c r="D8" s="24">
        <f>IFERROR(Inputs!D12/Inputs!D5,0)</f>
        <v/>
      </c>
      <c r="E8" s="24">
        <f>IFERROR(Inputs!E12/Inputs!E5,0)</f>
        <v/>
      </c>
      <c r="F8" s="24">
        <f>IFERROR(Inputs!F12/Inputs!F5,0)</f>
        <v/>
      </c>
      <c r="G8" s="24">
        <f>IFERROR(Inputs!G12/Inputs!G5,0)</f>
        <v/>
      </c>
      <c r="H8" s="24">
        <f>IFERROR(Inputs!H12/Inputs!H5,0)</f>
        <v/>
      </c>
      <c r="I8" s="24">
        <f>IFERROR(Inputs!I12/Inputs!I5,0)</f>
        <v/>
      </c>
      <c r="J8" s="24">
        <f>IFERROR(Inputs!J12/Inputs!J5,0)</f>
        <v/>
      </c>
      <c r="K8" s="24">
        <f>IFERROR(Inputs!K12/Inputs!K5,0)</f>
        <v/>
      </c>
      <c r="L8" s="24">
        <f>IFERROR(Inputs!L12/Inputs!L5,0)</f>
        <v/>
      </c>
      <c r="M8" s="24">
        <f>IFERROR(Inputs!M12/Inputs!M5,0)</f>
        <v/>
      </c>
    </row>
    <row r="9">
      <c r="A9" s="3" t="inlineStr">
        <is>
          <t>Operating Cash / Revenue</t>
        </is>
      </c>
      <c r="B9" s="24">
        <f>IFERROR((Inputs!B9-(Inputs!B14-IF(COLUMN()=2,Inputs!B14,INDEX(Inputs!$B$5:$M$30,14-4,COLUMN()-2))))/Inputs!B5,0)</f>
        <v/>
      </c>
      <c r="C9" s="24">
        <f>IFERROR((Inputs!C9-(Inputs!C14-IF(COLUMN()=2,Inputs!C14,INDEX(Inputs!$B$5:$M$30,14-4,COLUMN()-2))))/Inputs!C5,0)</f>
        <v/>
      </c>
      <c r="D9" s="24">
        <f>IFERROR((Inputs!D9-(Inputs!D14-IF(COLUMN()=2,Inputs!D14,INDEX(Inputs!$B$5:$M$30,14-4,COLUMN()-2))))/Inputs!D5,0)</f>
        <v/>
      </c>
      <c r="E9" s="24">
        <f>IFERROR((Inputs!E9-(Inputs!E14-IF(COLUMN()=2,Inputs!E14,INDEX(Inputs!$B$5:$M$30,14-4,COLUMN()-2))))/Inputs!E5,0)</f>
        <v/>
      </c>
      <c r="F9" s="24">
        <f>IFERROR((Inputs!F9-(Inputs!F14-IF(COLUMN()=2,Inputs!F14,INDEX(Inputs!$B$5:$M$30,14-4,COLUMN()-2))))/Inputs!F5,0)</f>
        <v/>
      </c>
      <c r="G9" s="24">
        <f>IFERROR((Inputs!G9-(Inputs!G14-IF(COLUMN()=2,Inputs!G14,INDEX(Inputs!$B$5:$M$30,14-4,COLUMN()-2))))/Inputs!G5,0)</f>
        <v/>
      </c>
      <c r="H9" s="24">
        <f>IFERROR((Inputs!H9-(Inputs!H14-IF(COLUMN()=2,Inputs!H14,INDEX(Inputs!$B$5:$M$30,14-4,COLUMN()-2))))/Inputs!H5,0)</f>
        <v/>
      </c>
      <c r="I9" s="24">
        <f>IFERROR((Inputs!I9-(Inputs!I14-IF(COLUMN()=2,Inputs!I14,INDEX(Inputs!$B$5:$M$30,14-4,COLUMN()-2))))/Inputs!I5,0)</f>
        <v/>
      </c>
      <c r="J9" s="24">
        <f>IFERROR((Inputs!J9-(Inputs!J14-IF(COLUMN()=2,Inputs!J14,INDEX(Inputs!$B$5:$M$30,14-4,COLUMN()-2))))/Inputs!J5,0)</f>
        <v/>
      </c>
      <c r="K9" s="24">
        <f>IFERROR((Inputs!K9-(Inputs!K14-IF(COLUMN()=2,Inputs!K14,INDEX(Inputs!$B$5:$M$30,14-4,COLUMN()-2))))/Inputs!K5,0)</f>
        <v/>
      </c>
      <c r="L9" s="24">
        <f>IFERROR((Inputs!L9-(Inputs!L14-IF(COLUMN()=2,Inputs!L14,INDEX(Inputs!$B$5:$M$30,14-4,COLUMN()-2))))/Inputs!L5,0)</f>
        <v/>
      </c>
      <c r="M9" s="24">
        <f>IFERROR((Inputs!M9-(Inputs!M14-IF(COLUMN()=2,Inputs!M14,INDEX(Inputs!$B$5:$M$30,14-4,COLUMN()-2))))/Inputs!M5,0)</f>
        <v/>
      </c>
    </row>
    <row r="10">
      <c r="A10" s="3" t="inlineStr">
        <is>
          <t>DSO (days)</t>
        </is>
      </c>
      <c r="B10" s="25">
        <f>IFERROR(Inputs!B14/Inputs!B5*30,0)</f>
        <v/>
      </c>
      <c r="C10" s="25">
        <f>IFERROR(Inputs!C14/Inputs!C5*30,0)</f>
        <v/>
      </c>
      <c r="D10" s="25">
        <f>IFERROR(Inputs!D14/Inputs!D5*30,0)</f>
        <v/>
      </c>
      <c r="E10" s="25">
        <f>IFERROR(Inputs!E14/Inputs!E5*30,0)</f>
        <v/>
      </c>
      <c r="F10" s="25">
        <f>IFERROR(Inputs!F14/Inputs!F5*30,0)</f>
        <v/>
      </c>
      <c r="G10" s="25">
        <f>IFERROR(Inputs!G14/Inputs!G5*30,0)</f>
        <v/>
      </c>
      <c r="H10" s="25">
        <f>IFERROR(Inputs!H14/Inputs!H5*30,0)</f>
        <v/>
      </c>
      <c r="I10" s="25">
        <f>IFERROR(Inputs!I14/Inputs!I5*30,0)</f>
        <v/>
      </c>
      <c r="J10" s="25">
        <f>IFERROR(Inputs!J14/Inputs!J5*30,0)</f>
        <v/>
      </c>
      <c r="K10" s="25">
        <f>IFERROR(Inputs!K14/Inputs!K5*30,0)</f>
        <v/>
      </c>
      <c r="L10" s="25">
        <f>IFERROR(Inputs!L14/Inputs!L5*30,0)</f>
        <v/>
      </c>
      <c r="M10" s="25">
        <f>IFERROR(Inputs!M14/Inputs!M5*30,0)</f>
        <v/>
      </c>
    </row>
    <row r="11">
      <c r="A11" s="3" t="inlineStr">
        <is>
          <t>DIO (days)</t>
        </is>
      </c>
      <c r="B11" s="25">
        <f>IFERROR(Inputs!B15/Inputs!B6*30,0)</f>
        <v/>
      </c>
      <c r="C11" s="25">
        <f>IFERROR(Inputs!C15/Inputs!C6*30,0)</f>
        <v/>
      </c>
      <c r="D11" s="25">
        <f>IFERROR(Inputs!D15/Inputs!D6*30,0)</f>
        <v/>
      </c>
      <c r="E11" s="25">
        <f>IFERROR(Inputs!E15/Inputs!E6*30,0)</f>
        <v/>
      </c>
      <c r="F11" s="25">
        <f>IFERROR(Inputs!F15/Inputs!F6*30,0)</f>
        <v/>
      </c>
      <c r="G11" s="25">
        <f>IFERROR(Inputs!G15/Inputs!G6*30,0)</f>
        <v/>
      </c>
      <c r="H11" s="25">
        <f>IFERROR(Inputs!H15/Inputs!H6*30,0)</f>
        <v/>
      </c>
      <c r="I11" s="25">
        <f>IFERROR(Inputs!I15/Inputs!I6*30,0)</f>
        <v/>
      </c>
      <c r="J11" s="25">
        <f>IFERROR(Inputs!J15/Inputs!J6*30,0)</f>
        <v/>
      </c>
      <c r="K11" s="25">
        <f>IFERROR(Inputs!K15/Inputs!K6*30,0)</f>
        <v/>
      </c>
      <c r="L11" s="25">
        <f>IFERROR(Inputs!L15/Inputs!L6*30,0)</f>
        <v/>
      </c>
      <c r="M11" s="25">
        <f>IFERROR(Inputs!M15/Inputs!M6*30,0)</f>
        <v/>
      </c>
    </row>
    <row r="12">
      <c r="A12" s="3" t="inlineStr">
        <is>
          <t>DPO (days)</t>
        </is>
      </c>
      <c r="B12" s="25">
        <f>IFERROR(Inputs!B16/Inputs!B6*30,0)</f>
        <v/>
      </c>
      <c r="C12" s="25">
        <f>IFERROR(Inputs!C16/Inputs!C6*30,0)</f>
        <v/>
      </c>
      <c r="D12" s="25">
        <f>IFERROR(Inputs!D16/Inputs!D6*30,0)</f>
        <v/>
      </c>
      <c r="E12" s="25">
        <f>IFERROR(Inputs!E16/Inputs!E6*30,0)</f>
        <v/>
      </c>
      <c r="F12" s="25">
        <f>IFERROR(Inputs!F16/Inputs!F6*30,0)</f>
        <v/>
      </c>
      <c r="G12" s="25">
        <f>IFERROR(Inputs!G16/Inputs!G6*30,0)</f>
        <v/>
      </c>
      <c r="H12" s="25">
        <f>IFERROR(Inputs!H16/Inputs!H6*30,0)</f>
        <v/>
      </c>
      <c r="I12" s="25">
        <f>IFERROR(Inputs!I16/Inputs!I6*30,0)</f>
        <v/>
      </c>
      <c r="J12" s="25">
        <f>IFERROR(Inputs!J16/Inputs!J6*30,0)</f>
        <v/>
      </c>
      <c r="K12" s="25">
        <f>IFERROR(Inputs!K16/Inputs!K6*30,0)</f>
        <v/>
      </c>
      <c r="L12" s="25">
        <f>IFERROR(Inputs!L16/Inputs!L6*30,0)</f>
        <v/>
      </c>
      <c r="M12" s="25">
        <f>IFERROR(Inputs!M16/Inputs!M6*30,0)</f>
        <v/>
      </c>
    </row>
    <row r="13">
      <c r="A13" s="3" t="inlineStr">
        <is>
          <t>Net Debt / EBITDA (x)</t>
        </is>
      </c>
      <c r="B13" s="26">
        <f>IFERROR((Inputs!B18-Inputs!B13)/(Inputs!$N$9),0)</f>
        <v/>
      </c>
      <c r="C13" s="26">
        <f>IFERROR((Inputs!C18-Inputs!C13)/(Inputs!$N$9),0)</f>
        <v/>
      </c>
      <c r="D13" s="26">
        <f>IFERROR((Inputs!D18-Inputs!D13)/(Inputs!$N$9),0)</f>
        <v/>
      </c>
      <c r="E13" s="26">
        <f>IFERROR((Inputs!E18-Inputs!E13)/(Inputs!$N$9),0)</f>
        <v/>
      </c>
      <c r="F13" s="26">
        <f>IFERROR((Inputs!F18-Inputs!F13)/(Inputs!$N$9),0)</f>
        <v/>
      </c>
      <c r="G13" s="26">
        <f>IFERROR((Inputs!G18-Inputs!G13)/(Inputs!$N$9),0)</f>
        <v/>
      </c>
      <c r="H13" s="26">
        <f>IFERROR((Inputs!H18-Inputs!H13)/(Inputs!$N$9),0)</f>
        <v/>
      </c>
      <c r="I13" s="26">
        <f>IFERROR((Inputs!I18-Inputs!I13)/(Inputs!$N$9),0)</f>
        <v/>
      </c>
      <c r="J13" s="26">
        <f>IFERROR((Inputs!J18-Inputs!J13)/(Inputs!$N$9),0)</f>
        <v/>
      </c>
      <c r="K13" s="26">
        <f>IFERROR((Inputs!K18-Inputs!K13)/(Inputs!$N$9),0)</f>
        <v/>
      </c>
      <c r="L13" s="26">
        <f>IFERROR((Inputs!L18-Inputs!L13)/(Inputs!$N$9),0)</f>
        <v/>
      </c>
      <c r="M13" s="26">
        <f>IFERROR((Inputs!M18-Inputs!M13)/(Inputs!$N$9),0)</f>
        <v/>
      </c>
    </row>
    <row r="14">
      <c r="A14" s="3" t="inlineStr">
        <is>
          <t>Customer Churn %</t>
        </is>
      </c>
      <c r="B14" s="24">
        <f>IFERROR(Inputs!B21/Inputs!B22,0)</f>
        <v/>
      </c>
      <c r="C14" s="24">
        <f>IFERROR(Inputs!C21/Inputs!C22,0)</f>
        <v/>
      </c>
      <c r="D14" s="24">
        <f>IFERROR(Inputs!D21/Inputs!D22,0)</f>
        <v/>
      </c>
      <c r="E14" s="24">
        <f>IFERROR(Inputs!E21/Inputs!E22,0)</f>
        <v/>
      </c>
      <c r="F14" s="24">
        <f>IFERROR(Inputs!F21/Inputs!F22,0)</f>
        <v/>
      </c>
      <c r="G14" s="24">
        <f>IFERROR(Inputs!G21/Inputs!G22,0)</f>
        <v/>
      </c>
      <c r="H14" s="24">
        <f>IFERROR(Inputs!H21/Inputs!H22,0)</f>
        <v/>
      </c>
      <c r="I14" s="24">
        <f>IFERROR(Inputs!I21/Inputs!I22,0)</f>
        <v/>
      </c>
      <c r="J14" s="24">
        <f>IFERROR(Inputs!J21/Inputs!J22,0)</f>
        <v/>
      </c>
      <c r="K14" s="24">
        <f>IFERROR(Inputs!K21/Inputs!K22,0)</f>
        <v/>
      </c>
      <c r="L14" s="24">
        <f>IFERROR(Inputs!L21/Inputs!L22,0)</f>
        <v/>
      </c>
      <c r="M14" s="24">
        <f>IFERROR(Inputs!M21/Inputs!M22,0)</f>
        <v/>
      </c>
    </row>
  </sheetData>
  <mergeCells count="1">
    <mergeCell ref="A1:N1"/>
  </mergeCells>
  <printOptions horizontalCentered="1"/>
  <pageMargins left="0.5" right="0.5" top="0.6" bottom="0.6" header="0.3" footer="0.3"/>
  <pageSetup orientation="landscape" paperSize="9" fitToHeight="0" fitToWidth="1"/>
  <headerFooter>
    <oddHeader>&amp;R&amp;8 &amp;P / &amp;N</oddHeader>
    <oddFooter>&amp;C&amp;8 &amp;K808080© 2026 CFO Eyes – Licensed for use within the purchasing organisation only. Not for redistribution.</oddFooter>
    <evenHeader/>
    <evenFooter>&amp;C&amp;8 &amp;K808080© 2026 CFO Eyes – Licensed for use within the purchasing organisation only. Not for redistribution.</evenFooter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M21"/>
  <sheetViews>
    <sheetView workbookViewId="0">
      <selection activeCell="A1" sqref="A1"/>
    </sheetView>
  </sheetViews>
  <sheetFormatPr baseColWidth="8" defaultRowHeight="15"/>
  <cols>
    <col width="32" customWidth="1" min="1" max="1"/>
    <col width="12" customWidth="1" min="2" max="2"/>
    <col width="12" customWidth="1" min="3" max="3"/>
    <col width="13" customWidth="1" min="4" max="4"/>
    <col width="13" customWidth="1" min="5" max="5"/>
    <col width="12" customWidth="1" min="6" max="6"/>
    <col width="13" customWidth="1" min="7" max="7"/>
    <col width="13" customWidth="1" min="8" max="8"/>
  </cols>
  <sheetData>
    <row r="1">
      <c r="A1" s="1" t="inlineStr">
        <is>
          <t>Executive KPI Dashboard – FY2026</t>
        </is>
      </c>
    </row>
    <row r="2">
      <c r="A2" s="12" t="inlineStr">
        <is>
          <t>One-page summary. Latest month vs target.</t>
        </is>
      </c>
    </row>
    <row r="4">
      <c r="A4" s="13" t="inlineStr">
        <is>
          <t>KPI</t>
        </is>
      </c>
      <c r="B4" s="13" t="inlineStr">
        <is>
          <t>Latest</t>
        </is>
      </c>
      <c r="C4" s="13" t="inlineStr">
        <is>
          <t>Target</t>
        </is>
      </c>
      <c r="D4" s="13" t="inlineStr">
        <is>
          <t>Attainment</t>
        </is>
      </c>
      <c r="E4" s="13" t="inlineStr">
        <is>
          <t>Status</t>
        </is>
      </c>
      <c r="F4" s="13" t="inlineStr">
        <is>
          <t>YTD Avg</t>
        </is>
      </c>
      <c r="G4" s="13" t="inlineStr">
        <is>
          <t>Trend (Min)</t>
        </is>
      </c>
      <c r="H4" s="13" t="inlineStr">
        <is>
          <t>Trend (Max)</t>
        </is>
      </c>
    </row>
    <row r="5">
      <c r="A5" s="3" t="inlineStr">
        <is>
          <t>Revenue Growth YoY</t>
        </is>
      </c>
      <c r="B5" s="27">
        <f>KPIs!M5</f>
        <v/>
      </c>
      <c r="C5" s="27">
        <f>Targets!M5</f>
        <v/>
      </c>
      <c r="D5" s="27">
        <f>IFERROR(B5/C5,0)</f>
        <v/>
      </c>
      <c r="E5" s="28">
        <f>IF(D5&gt;=1,"On Track",IF(D5&gt;=0.9,"Watch","Off Track"))</f>
        <v/>
      </c>
      <c r="F5" s="27">
        <f>AVERAGE(KPIs!B5:M5)</f>
        <v/>
      </c>
      <c r="G5" s="27">
        <f>MIN(KPIs!B5:M5)</f>
        <v/>
      </c>
      <c r="H5" s="27">
        <f>MAX(KPIs!B5:M5)</f>
        <v/>
      </c>
    </row>
    <row r="6">
      <c r="A6" s="3" t="inlineStr">
        <is>
          <t>Gross Margin</t>
        </is>
      </c>
      <c r="B6" s="27">
        <f>KPIs!M6</f>
        <v/>
      </c>
      <c r="C6" s="27">
        <f>Targets!M6</f>
        <v/>
      </c>
      <c r="D6" s="27">
        <f>IFERROR(B6/C6,0)</f>
        <v/>
      </c>
      <c r="E6" s="28">
        <f>IF(D6&gt;=1,"On Track",IF(D6&gt;=0.9,"Watch","Off Track"))</f>
        <v/>
      </c>
      <c r="F6" s="27">
        <f>AVERAGE(KPIs!B6:M6)</f>
        <v/>
      </c>
      <c r="G6" s="27">
        <f>MIN(KPIs!B6:M6)</f>
        <v/>
      </c>
      <c r="H6" s="27">
        <f>MAX(KPIs!B6:M6)</f>
        <v/>
      </c>
    </row>
    <row r="7">
      <c r="A7" s="3" t="inlineStr">
        <is>
          <t>EBITDA Margin</t>
        </is>
      </c>
      <c r="B7" s="27">
        <f>KPIs!M7</f>
        <v/>
      </c>
      <c r="C7" s="27">
        <f>Targets!M7</f>
        <v/>
      </c>
      <c r="D7" s="27">
        <f>IFERROR(B7/C7,0)</f>
        <v/>
      </c>
      <c r="E7" s="28">
        <f>IF(D7&gt;=1,"On Track",IF(D7&gt;=0.9,"Watch","Off Track"))</f>
        <v/>
      </c>
      <c r="F7" s="27">
        <f>AVERAGE(KPIs!B7:M7)</f>
        <v/>
      </c>
      <c r="G7" s="27">
        <f>MIN(KPIs!B7:M7)</f>
        <v/>
      </c>
      <c r="H7" s="27">
        <f>MAX(KPIs!B7:M7)</f>
        <v/>
      </c>
    </row>
    <row r="8">
      <c r="A8" s="3" t="inlineStr">
        <is>
          <t>Net Profit Margin</t>
        </is>
      </c>
      <c r="B8" s="27">
        <f>KPIs!M8</f>
        <v/>
      </c>
      <c r="C8" s="27">
        <f>Targets!M8</f>
        <v/>
      </c>
      <c r="D8" s="27">
        <f>IFERROR(B8/C8,0)</f>
        <v/>
      </c>
      <c r="E8" s="28">
        <f>IF(D8&gt;=1,"On Track",IF(D8&gt;=0.9,"Watch","Off Track"))</f>
        <v/>
      </c>
      <c r="F8" s="27">
        <f>AVERAGE(KPIs!B8:M8)</f>
        <v/>
      </c>
      <c r="G8" s="27">
        <f>MIN(KPIs!B8:M8)</f>
        <v/>
      </c>
      <c r="H8" s="27">
        <f>MAX(KPIs!B8:M8)</f>
        <v/>
      </c>
    </row>
    <row r="9">
      <c r="A9" s="3" t="inlineStr">
        <is>
          <t>Operating Cash / Revenue</t>
        </is>
      </c>
      <c r="B9" s="27">
        <f>KPIs!M9</f>
        <v/>
      </c>
      <c r="C9" s="27">
        <f>Targets!M9</f>
        <v/>
      </c>
      <c r="D9" s="27">
        <f>IFERROR(B9/C9,0)</f>
        <v/>
      </c>
      <c r="E9" s="28">
        <f>IF(D9&gt;=1,"On Track",IF(D9&gt;=0.9,"Watch","Off Track"))</f>
        <v/>
      </c>
      <c r="F9" s="27">
        <f>AVERAGE(KPIs!B9:M9)</f>
        <v/>
      </c>
      <c r="G9" s="27">
        <f>MIN(KPIs!B9:M9)</f>
        <v/>
      </c>
      <c r="H9" s="27">
        <f>MAX(KPIs!B9:M9)</f>
        <v/>
      </c>
    </row>
    <row r="10">
      <c r="A10" s="3" t="inlineStr">
        <is>
          <t>DSO (days)</t>
        </is>
      </c>
      <c r="B10" s="29">
        <f>KPIs!M10</f>
        <v/>
      </c>
      <c r="C10" s="29">
        <f>Targets!M10</f>
        <v/>
      </c>
      <c r="D10" s="27">
        <f>IFERROR(C10/B10,0)</f>
        <v/>
      </c>
      <c r="E10" s="28">
        <f>IF(D10&gt;=1,"On Track",IF(D10&gt;=0.9,"Watch","Off Track"))</f>
        <v/>
      </c>
      <c r="F10" s="29">
        <f>AVERAGE(KPIs!B10:M10)</f>
        <v/>
      </c>
      <c r="G10" s="29">
        <f>MIN(KPIs!B10:M10)</f>
        <v/>
      </c>
      <c r="H10" s="29">
        <f>MAX(KPIs!B10:M10)</f>
        <v/>
      </c>
    </row>
    <row r="11">
      <c r="A11" s="3" t="inlineStr">
        <is>
          <t>DIO (days)</t>
        </is>
      </c>
      <c r="B11" s="29">
        <f>KPIs!M11</f>
        <v/>
      </c>
      <c r="C11" s="29">
        <f>Targets!M11</f>
        <v/>
      </c>
      <c r="D11" s="27">
        <f>IFERROR(C11/B11,0)</f>
        <v/>
      </c>
      <c r="E11" s="28">
        <f>IF(D11&gt;=1,"On Track",IF(D11&gt;=0.9,"Watch","Off Track"))</f>
        <v/>
      </c>
      <c r="F11" s="29">
        <f>AVERAGE(KPIs!B11:M11)</f>
        <v/>
      </c>
      <c r="G11" s="29">
        <f>MIN(KPIs!B11:M11)</f>
        <v/>
      </c>
      <c r="H11" s="29">
        <f>MAX(KPIs!B11:M11)</f>
        <v/>
      </c>
    </row>
    <row r="12">
      <c r="A12" s="3" t="inlineStr">
        <is>
          <t>DPO (days)</t>
        </is>
      </c>
      <c r="B12" s="29">
        <f>KPIs!M12</f>
        <v/>
      </c>
      <c r="C12" s="29">
        <f>Targets!M12</f>
        <v/>
      </c>
      <c r="D12" s="27">
        <f>IFERROR(B12/C12,0)</f>
        <v/>
      </c>
      <c r="E12" s="28">
        <f>IF(D12&gt;=1,"On Track",IF(D12&gt;=0.9,"Watch","Off Track"))</f>
        <v/>
      </c>
      <c r="F12" s="29">
        <f>AVERAGE(KPIs!B12:M12)</f>
        <v/>
      </c>
      <c r="G12" s="29">
        <f>MIN(KPIs!B12:M12)</f>
        <v/>
      </c>
      <c r="H12" s="29">
        <f>MAX(KPIs!B12:M12)</f>
        <v/>
      </c>
    </row>
    <row r="13">
      <c r="A13" s="3" t="inlineStr">
        <is>
          <t>Net Debt / EBITDA (x)</t>
        </is>
      </c>
      <c r="B13" s="30">
        <f>KPIs!M13</f>
        <v/>
      </c>
      <c r="C13" s="30">
        <f>Targets!M13</f>
        <v/>
      </c>
      <c r="D13" s="27">
        <f>IFERROR(C13/B13,0)</f>
        <v/>
      </c>
      <c r="E13" s="28">
        <f>IF(D13&gt;=1,"On Track",IF(D13&gt;=0.9,"Watch","Off Track"))</f>
        <v/>
      </c>
      <c r="F13" s="30">
        <f>AVERAGE(KPIs!B13:M13)</f>
        <v/>
      </c>
      <c r="G13" s="30">
        <f>MIN(KPIs!B13:M13)</f>
        <v/>
      </c>
      <c r="H13" s="30">
        <f>MAX(KPIs!B13:M13)</f>
        <v/>
      </c>
    </row>
    <row r="14">
      <c r="A14" s="3" t="inlineStr">
        <is>
          <t>Customer Churn %</t>
        </is>
      </c>
      <c r="B14" s="27">
        <f>KPIs!M14</f>
        <v/>
      </c>
      <c r="C14" s="27">
        <f>Targets!M14</f>
        <v/>
      </c>
      <c r="D14" s="27">
        <f>IFERROR(C14/B14,0)</f>
        <v/>
      </c>
      <c r="E14" s="28">
        <f>IF(D14&gt;=1,"On Track",IF(D14&gt;=0.9,"Watch","Off Track"))</f>
        <v/>
      </c>
      <c r="F14" s="27">
        <f>AVERAGE(KPIs!B14:M14)</f>
        <v/>
      </c>
      <c r="G14" s="27">
        <f>MIN(KPIs!B14:M14)</f>
        <v/>
      </c>
      <c r="H14" s="27">
        <f>MAX(KPIs!B14:M14)</f>
        <v/>
      </c>
    </row>
    <row r="18">
      <c r="A18" s="31" t="inlineStr">
        <is>
          <t>Trend Charts</t>
        </is>
      </c>
    </row>
    <row r="19">
      <c r="A19" t="inlineStr">
        <is>
          <t>Month</t>
        </is>
      </c>
      <c r="B19" s="6" t="inlineStr">
        <is>
          <t>Jan</t>
        </is>
      </c>
      <c r="C19" s="6" t="inlineStr">
        <is>
          <t>Feb</t>
        </is>
      </c>
      <c r="D19" s="6" t="inlineStr">
        <is>
          <t>Mar</t>
        </is>
      </c>
      <c r="E19" s="6" t="inlineStr">
        <is>
          <t>Apr</t>
        </is>
      </c>
      <c r="F19" s="6" t="inlineStr">
        <is>
          <t>May</t>
        </is>
      </c>
      <c r="G19" s="6" t="inlineStr">
        <is>
          <t>Jun</t>
        </is>
      </c>
      <c r="H19" s="6" t="inlineStr">
        <is>
          <t>Jul</t>
        </is>
      </c>
      <c r="I19" s="6" t="inlineStr">
        <is>
          <t>Aug</t>
        </is>
      </c>
      <c r="J19" s="6" t="inlineStr">
        <is>
          <t>Sep</t>
        </is>
      </c>
      <c r="K19" s="6" t="inlineStr">
        <is>
          <t>Oct</t>
        </is>
      </c>
      <c r="L19" s="6" t="inlineStr">
        <is>
          <t>Nov</t>
        </is>
      </c>
      <c r="M19" s="6" t="inlineStr">
        <is>
          <t>Dec</t>
        </is>
      </c>
    </row>
    <row r="20">
      <c r="A20" s="6" t="inlineStr">
        <is>
          <t>Revenue</t>
        </is>
      </c>
      <c r="B20" s="32">
        <f>Inputs!B5</f>
        <v/>
      </c>
      <c r="C20" s="32">
        <f>Inputs!C5</f>
        <v/>
      </c>
      <c r="D20" s="32">
        <f>Inputs!D5</f>
        <v/>
      </c>
      <c r="E20" s="32">
        <f>Inputs!E5</f>
        <v/>
      </c>
      <c r="F20" s="32">
        <f>Inputs!F5</f>
        <v/>
      </c>
      <c r="G20" s="32">
        <f>Inputs!G5</f>
        <v/>
      </c>
      <c r="H20" s="32">
        <f>Inputs!H5</f>
        <v/>
      </c>
      <c r="I20" s="32">
        <f>Inputs!I5</f>
        <v/>
      </c>
      <c r="J20" s="32">
        <f>Inputs!J5</f>
        <v/>
      </c>
      <c r="K20" s="32">
        <f>Inputs!K5</f>
        <v/>
      </c>
      <c r="L20" s="32">
        <f>Inputs!L5</f>
        <v/>
      </c>
      <c r="M20" s="32">
        <f>Inputs!M5</f>
        <v/>
      </c>
    </row>
    <row r="21">
      <c r="A21" s="6" t="inlineStr">
        <is>
          <t>EBITDA Margin</t>
        </is>
      </c>
      <c r="B21" s="33">
        <f>KPIs!B7</f>
        <v/>
      </c>
      <c r="C21" s="33">
        <f>KPIs!C7</f>
        <v/>
      </c>
      <c r="D21" s="33">
        <f>KPIs!D7</f>
        <v/>
      </c>
      <c r="E21" s="33">
        <f>KPIs!E7</f>
        <v/>
      </c>
      <c r="F21" s="33">
        <f>KPIs!F7</f>
        <v/>
      </c>
      <c r="G21" s="33">
        <f>KPIs!G7</f>
        <v/>
      </c>
      <c r="H21" s="33">
        <f>KPIs!H7</f>
        <v/>
      </c>
      <c r="I21" s="33">
        <f>KPIs!I7</f>
        <v/>
      </c>
      <c r="J21" s="33">
        <f>KPIs!J7</f>
        <v/>
      </c>
      <c r="K21" s="33">
        <f>KPIs!K7</f>
        <v/>
      </c>
      <c r="L21" s="33">
        <f>KPIs!L7</f>
        <v/>
      </c>
      <c r="M21" s="33">
        <f>KPIs!M7</f>
        <v/>
      </c>
    </row>
  </sheetData>
  <mergeCells count="2">
    <mergeCell ref="A2:H2"/>
    <mergeCell ref="A1:H1"/>
  </mergeCells>
  <conditionalFormatting sqref="E5:E14">
    <cfRule type="expression" priority="1" dxfId="0">
      <formula>E5="On Track"</formula>
    </cfRule>
    <cfRule type="expression" priority="2" dxfId="1">
      <formula>E5="Watch"</formula>
    </cfRule>
    <cfRule type="expression" priority="3" dxfId="2">
      <formula>E5="Off Track"</formula>
    </cfRule>
  </conditionalFormatting>
  <printOptions horizontalCentered="1"/>
  <pageMargins left="0.5" right="0.5" top="0.6" bottom="0.6" header="0.3" footer="0.3"/>
  <pageSetup orientation="landscape" paperSize="9" fitToHeight="0" fitToWidth="1"/>
  <headerFooter>
    <oddHeader>&amp;R&amp;8 &amp;P / &amp;N</oddHeader>
    <oddFooter>&amp;C&amp;8 &amp;K808080© 2026 CFO Eyes – Licensed for use within the purchasing organisation only. Not for redistribution.</oddFooter>
    <evenHeader/>
    <evenFooter>&amp;C&amp;8 &amp;K808080© 2026 CFO Eyes – Licensed for use within the purchasing organisation only. Not for redistribution.</evenFooter>
    <firstHeader/>
    <firstFooter/>
  </headerFooter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14"/>
  <sheetViews>
    <sheetView workbookViewId="0">
      <selection activeCell="A1" sqref="A1"/>
    </sheetView>
  </sheetViews>
  <sheetFormatPr baseColWidth="8" defaultRowHeight="15"/>
  <cols>
    <col width="32" customWidth="1" min="1" max="1"/>
    <col width="60" customWidth="1" min="2" max="2"/>
    <col width="22" customWidth="1" min="3" max="3"/>
  </cols>
  <sheetData>
    <row r="1">
      <c r="A1" s="1" t="inlineStr">
        <is>
          <t>KPI Definitions &amp; Formulas</t>
        </is>
      </c>
    </row>
    <row r="2">
      <c r="A2" s="12" t="inlineStr">
        <is>
          <t>Reference for all ten KPIs. Edit formulas on KPIs sheet if your business needs differ.</t>
        </is>
      </c>
    </row>
    <row r="4">
      <c r="A4" s="13" t="inlineStr">
        <is>
          <t>KPI</t>
        </is>
      </c>
      <c r="B4" s="13" t="inlineStr">
        <is>
          <t>Formula</t>
        </is>
      </c>
      <c r="C4" s="13" t="inlineStr">
        <is>
          <t>Direction</t>
        </is>
      </c>
    </row>
    <row r="5">
      <c r="A5" s="34" t="inlineStr">
        <is>
          <t>Revenue Growth YoY</t>
        </is>
      </c>
      <c r="B5" s="35" t="inlineStr">
        <is>
          <t>Current month revenue / Jan baseline – 1</t>
        </is>
      </c>
      <c r="C5" s="35" t="inlineStr">
        <is>
          <t>Higher is better</t>
        </is>
      </c>
    </row>
    <row r="6">
      <c r="A6" s="34" t="inlineStr">
        <is>
          <t>Gross Margin</t>
        </is>
      </c>
      <c r="B6" s="35" t="inlineStr">
        <is>
          <t>(Revenue – COGS) / Revenue</t>
        </is>
      </c>
      <c r="C6" s="35" t="inlineStr">
        <is>
          <t>Higher is better</t>
        </is>
      </c>
    </row>
    <row r="7">
      <c r="A7" s="34" t="inlineStr">
        <is>
          <t>EBITDA Margin</t>
        </is>
      </c>
      <c r="B7" s="35" t="inlineStr">
        <is>
          <t>EBITDA / Revenue</t>
        </is>
      </c>
      <c r="C7" s="35" t="inlineStr">
        <is>
          <t>Higher is better</t>
        </is>
      </c>
    </row>
    <row r="8">
      <c r="A8" s="34" t="inlineStr">
        <is>
          <t>Net Profit Margin</t>
        </is>
      </c>
      <c r="B8" s="35" t="inlineStr">
        <is>
          <t>Net Income / Revenue (assumes 22% tax)</t>
        </is>
      </c>
      <c r="C8" s="35" t="inlineStr">
        <is>
          <t>Higher is better</t>
        </is>
      </c>
    </row>
    <row r="9">
      <c r="A9" s="34" t="inlineStr">
        <is>
          <t>Operating Cash / Revenue</t>
        </is>
      </c>
      <c r="B9" s="35" t="inlineStr">
        <is>
          <t>(EBITDA – ΔReceivables) / Revenue – simplified proxy</t>
        </is>
      </c>
      <c r="C9" s="35" t="inlineStr">
        <is>
          <t>Higher is better</t>
        </is>
      </c>
    </row>
    <row r="10">
      <c r="A10" s="34" t="inlineStr">
        <is>
          <t>DSO (days)</t>
        </is>
      </c>
      <c r="B10" s="35" t="inlineStr">
        <is>
          <t>Trade Receivables / Revenue × 30</t>
        </is>
      </c>
      <c r="C10" s="35" t="inlineStr">
        <is>
          <t>Lower is better</t>
        </is>
      </c>
    </row>
    <row r="11">
      <c r="A11" s="34" t="inlineStr">
        <is>
          <t>DIO (days)</t>
        </is>
      </c>
      <c r="B11" s="35" t="inlineStr">
        <is>
          <t>Inventory / COGS × 30</t>
        </is>
      </c>
      <c r="C11" s="35" t="inlineStr">
        <is>
          <t>Lower is better</t>
        </is>
      </c>
    </row>
    <row r="12">
      <c r="A12" s="34" t="inlineStr">
        <is>
          <t>DPO (days)</t>
        </is>
      </c>
      <c r="B12" s="35" t="inlineStr">
        <is>
          <t>Trade Payables / COGS × 30</t>
        </is>
      </c>
      <c r="C12" s="35" t="inlineStr">
        <is>
          <t>Higher is better</t>
        </is>
      </c>
    </row>
    <row r="13">
      <c r="A13" s="34" t="inlineStr">
        <is>
          <t>Net Debt / EBITDA (x)</t>
        </is>
      </c>
      <c r="B13" s="35" t="inlineStr">
        <is>
          <t>(Total Debt – Cash) / FY EBITDA</t>
        </is>
      </c>
      <c r="C13" s="35" t="inlineStr">
        <is>
          <t>Lower is better</t>
        </is>
      </c>
    </row>
    <row r="14">
      <c r="A14" s="34" t="inlineStr">
        <is>
          <t>Customer Churn %</t>
        </is>
      </c>
      <c r="B14" s="35" t="inlineStr">
        <is>
          <t>Customers Lost / Active Customers</t>
        </is>
      </c>
      <c r="C14" s="35" t="inlineStr">
        <is>
          <t>Lower is better</t>
        </is>
      </c>
    </row>
  </sheetData>
  <mergeCells count="1">
    <mergeCell ref="A1:D1"/>
  </mergeCells>
  <printOptions horizontalCentered="1"/>
  <pageMargins left="0.5" right="0.5" top="0.6" bottom="0.6" header="0.3" footer="0.3"/>
  <pageSetup orientation="portrait" paperSize="9" fitToHeight="0" fitToWidth="1"/>
  <headerFooter>
    <oddHeader>&amp;R&amp;8 &amp;P / &amp;N</oddHeader>
    <oddFooter>&amp;C&amp;8 &amp;K808080© 2026 CFO Eyes – Licensed for use within the purchasing organisation only. Not for redistribution.</oddFooter>
    <evenHeader/>
    <evenFooter>&amp;C&amp;8 &amp;K808080© 2026 CFO Eyes – Licensed for use within the purchasing organisation only. Not for redistribution.</evenFooter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2026-05-11T18:36:00Z</dcterms:created>
  <dcterms:modified xmlns:dcterms="http://purl.org/dc/terms/" xmlns:xsi="http://www.w3.org/2001/XMLSchema-instance" xsi:type="dcterms:W3CDTF">2026-05-11T18:39:44Z</dcterms:modified>
</cp:coreProperties>
</file>